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gjd/GitHub/opendatapoliciesstatic/_data/"/>
    </mc:Choice>
  </mc:AlternateContent>
  <bookViews>
    <workbookView xWindow="240" yWindow="460" windowWidth="28560" windowHeight="16780" tabRatio="500"/>
  </bookViews>
  <sheets>
    <sheet name="US State and Local Policies" sheetId="1" r:id="rId1"/>
    <sheet name="BestPracticesReferences" sheetId="2" r:id="rId2"/>
    <sheet name="GuidelineAdoptionRates" sheetId="3" r:id="rId3"/>
    <sheet name="Canadian Local Policies" sheetId="4" r:id="rId4"/>
    <sheet name="Canadian Open Data Portals" sheetId="5" r:id="rId5"/>
    <sheet name="US Policy Hall of Fame" sheetId="6" r:id="rId6"/>
    <sheet name="シート7" sheetId="7" r:id="rId7"/>
    <sheet name="International Policy Comparison" sheetId="8" r:id="rId8"/>
  </sheets>
  <definedNames>
    <definedName name="_xlnm._FilterDatabase" localSheetId="1" hidden="1">BestPracticesReferences!$A$67:$C$131</definedName>
    <definedName name="_xlnm._FilterDatabase" localSheetId="2" hidden="1">GuidelineAdoptionRates!$B$44:$D$82</definedName>
    <definedName name="_xlnm._FilterDatabase" localSheetId="5" hidden="1">'US Policy Hall of Fame'!$A$1:$G$97</definedName>
    <definedName name="_xlnm._FilterDatabase" localSheetId="6" hidden="1">シート7!$A$1:$B$92</definedName>
  </definedNames>
  <calcPr calcId="150001" concurrentCalc="0"/>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85" i="6" l="1"/>
  <c r="D85" i="6"/>
  <c r="E85" i="6"/>
  <c r="F85" i="6"/>
  <c r="BZ57" i="1"/>
  <c r="BZ58" i="1"/>
  <c r="BZ59" i="1"/>
  <c r="BZ60" i="1"/>
  <c r="B85" i="6"/>
  <c r="C84" i="6"/>
  <c r="D84" i="6"/>
  <c r="E84" i="6"/>
  <c r="F84" i="6"/>
  <c r="AF57" i="1"/>
  <c r="AF58" i="1"/>
  <c r="AF59" i="1"/>
  <c r="AF60" i="1"/>
  <c r="B84" i="6"/>
  <c r="C83" i="6"/>
  <c r="D83" i="6"/>
  <c r="E83" i="6"/>
  <c r="F83" i="6"/>
  <c r="AC57" i="1"/>
  <c r="AC58" i="1"/>
  <c r="AC59" i="1"/>
  <c r="AC60" i="1"/>
  <c r="B83" i="6"/>
  <c r="C82" i="6"/>
  <c r="D82" i="6"/>
  <c r="E82" i="6"/>
  <c r="F82" i="6"/>
  <c r="R57" i="1"/>
  <c r="R58" i="1"/>
  <c r="R59" i="1"/>
  <c r="R60" i="1"/>
  <c r="B82" i="6"/>
  <c r="C81" i="6"/>
  <c r="D81" i="6"/>
  <c r="E81" i="6"/>
  <c r="F81" i="6"/>
  <c r="H57" i="1"/>
  <c r="H58" i="1"/>
  <c r="H59" i="1"/>
  <c r="H60" i="1"/>
  <c r="B81" i="6"/>
  <c r="C80" i="6"/>
  <c r="D80" i="6"/>
  <c r="E80" i="6"/>
  <c r="F80" i="6"/>
  <c r="G57" i="1"/>
  <c r="G58" i="1"/>
  <c r="G59" i="1"/>
  <c r="G60" i="1"/>
  <c r="B80" i="6"/>
  <c r="C79" i="6"/>
  <c r="D79" i="6"/>
  <c r="E79" i="6"/>
  <c r="F79" i="6"/>
  <c r="CI57" i="1"/>
  <c r="CI58" i="1"/>
  <c r="CI59" i="1"/>
  <c r="CI60" i="1"/>
  <c r="B79" i="6"/>
  <c r="C78" i="6"/>
  <c r="D78" i="6"/>
  <c r="E78" i="6"/>
  <c r="F78" i="6"/>
  <c r="W57" i="1"/>
  <c r="W58" i="1"/>
  <c r="W59" i="1"/>
  <c r="W60" i="1"/>
  <c r="B78" i="6"/>
  <c r="C77" i="6"/>
  <c r="D77" i="6"/>
  <c r="E77" i="6"/>
  <c r="F77" i="6"/>
  <c r="BN57" i="1"/>
  <c r="BN58" i="1"/>
  <c r="BN59" i="1"/>
  <c r="BN60" i="1"/>
  <c r="B77" i="6"/>
  <c r="C76" i="6"/>
  <c r="D76" i="6"/>
  <c r="E76" i="6"/>
  <c r="F76" i="6"/>
  <c r="C57" i="1"/>
  <c r="C58" i="1"/>
  <c r="C59" i="1"/>
  <c r="C60" i="1"/>
  <c r="B76" i="6"/>
  <c r="C75" i="6"/>
  <c r="D75" i="6"/>
  <c r="E75" i="6"/>
  <c r="F75" i="6"/>
  <c r="J57" i="1"/>
  <c r="J58" i="1"/>
  <c r="J59" i="1"/>
  <c r="J60" i="1"/>
  <c r="B75" i="6"/>
  <c r="C74" i="6"/>
  <c r="D74" i="6"/>
  <c r="E74" i="6"/>
  <c r="F74" i="6"/>
  <c r="M57" i="1"/>
  <c r="M58" i="1"/>
  <c r="M59" i="1"/>
  <c r="M60" i="1"/>
  <c r="B74" i="6"/>
  <c r="C73" i="6"/>
  <c r="D73" i="6"/>
  <c r="E73" i="6"/>
  <c r="F73" i="6"/>
  <c r="CE57" i="1"/>
  <c r="CE58" i="1"/>
  <c r="CE59" i="1"/>
  <c r="CE60" i="1"/>
  <c r="B73" i="6"/>
  <c r="C72" i="6"/>
  <c r="D72" i="6"/>
  <c r="E72" i="6"/>
  <c r="F72" i="6"/>
  <c r="AU57" i="1"/>
  <c r="AU58" i="1"/>
  <c r="AU59" i="1"/>
  <c r="AU60" i="1"/>
  <c r="B72" i="6"/>
  <c r="C71" i="6"/>
  <c r="D71" i="6"/>
  <c r="E71" i="6"/>
  <c r="F71" i="6"/>
  <c r="AD57" i="1"/>
  <c r="AD58" i="1"/>
  <c r="AD59" i="1"/>
  <c r="AD60" i="1"/>
  <c r="B71" i="6"/>
  <c r="C70" i="6"/>
  <c r="D70" i="6"/>
  <c r="E70" i="6"/>
  <c r="F70" i="6"/>
  <c r="BI57" i="1"/>
  <c r="BI58" i="1"/>
  <c r="BI59" i="1"/>
  <c r="BI60" i="1"/>
  <c r="B70" i="6"/>
  <c r="C69" i="6"/>
  <c r="D69" i="6"/>
  <c r="E69" i="6"/>
  <c r="F69" i="6"/>
  <c r="AT57" i="1"/>
  <c r="AT58" i="1"/>
  <c r="AT59" i="1"/>
  <c r="AT60" i="1"/>
  <c r="B69" i="6"/>
  <c r="C68" i="6"/>
  <c r="D68" i="6"/>
  <c r="E68" i="6"/>
  <c r="F68" i="6"/>
  <c r="O57" i="1"/>
  <c r="O58" i="1"/>
  <c r="O59" i="1"/>
  <c r="O60" i="1"/>
  <c r="B68" i="6"/>
  <c r="C67" i="6"/>
  <c r="D67" i="6"/>
  <c r="E67" i="6"/>
  <c r="F67" i="6"/>
  <c r="BF57" i="1"/>
  <c r="BF58" i="1"/>
  <c r="BF59" i="1"/>
  <c r="BF60" i="1"/>
  <c r="B67" i="6"/>
  <c r="C66" i="6"/>
  <c r="D66" i="6"/>
  <c r="E66" i="6"/>
  <c r="F66" i="6"/>
  <c r="BC57" i="1"/>
  <c r="BC58" i="1"/>
  <c r="BC59" i="1"/>
  <c r="BC60" i="1"/>
  <c r="B66" i="6"/>
  <c r="C65" i="6"/>
  <c r="D65" i="6"/>
  <c r="E65" i="6"/>
  <c r="F65" i="6"/>
  <c r="BL57" i="1"/>
  <c r="BL58" i="1"/>
  <c r="BL59" i="1"/>
  <c r="BL60" i="1"/>
  <c r="B65" i="6"/>
  <c r="C64" i="6"/>
  <c r="D64" i="6"/>
  <c r="E64" i="6"/>
  <c r="F64" i="6"/>
  <c r="AL57" i="1"/>
  <c r="AL58" i="1"/>
  <c r="AL59" i="1"/>
  <c r="AL60" i="1"/>
  <c r="B64" i="6"/>
  <c r="C63" i="6"/>
  <c r="D63" i="6"/>
  <c r="E63" i="6"/>
  <c r="F63" i="6"/>
  <c r="L57" i="1"/>
  <c r="L58" i="1"/>
  <c r="L59" i="1"/>
  <c r="L60" i="1"/>
  <c r="B63" i="6"/>
  <c r="C62" i="6"/>
  <c r="D62" i="6"/>
  <c r="E62" i="6"/>
  <c r="F62" i="6"/>
  <c r="BM57" i="1"/>
  <c r="BM58" i="1"/>
  <c r="BM59" i="1"/>
  <c r="BM60" i="1"/>
  <c r="B62" i="6"/>
  <c r="C61" i="6"/>
  <c r="D61" i="6"/>
  <c r="E61" i="6"/>
  <c r="F61" i="6"/>
  <c r="AW57" i="1"/>
  <c r="AW58" i="1"/>
  <c r="AW59" i="1"/>
  <c r="AW60" i="1"/>
  <c r="B61" i="6"/>
  <c r="C60" i="6"/>
  <c r="D60" i="6"/>
  <c r="E60" i="6"/>
  <c r="F60" i="6"/>
  <c r="K57" i="1"/>
  <c r="K58" i="1"/>
  <c r="K59" i="1"/>
  <c r="K60" i="1"/>
  <c r="B60" i="6"/>
  <c r="C59" i="6"/>
  <c r="D59" i="6"/>
  <c r="E59" i="6"/>
  <c r="F59" i="6"/>
  <c r="BA57" i="1"/>
  <c r="BA58" i="1"/>
  <c r="BA59" i="1"/>
  <c r="BA60" i="1"/>
  <c r="B59" i="6"/>
  <c r="C58" i="6"/>
  <c r="D58" i="6"/>
  <c r="E58" i="6"/>
  <c r="F58" i="6"/>
  <c r="AA57" i="1"/>
  <c r="AA58" i="1"/>
  <c r="AA59" i="1"/>
  <c r="AA60" i="1"/>
  <c r="B58" i="6"/>
  <c r="C57" i="6"/>
  <c r="D57" i="6"/>
  <c r="E57" i="6"/>
  <c r="F57" i="6"/>
  <c r="F57" i="1"/>
  <c r="F58" i="1"/>
  <c r="F59" i="1"/>
  <c r="F60" i="1"/>
  <c r="B57" i="6"/>
  <c r="C56" i="6"/>
  <c r="D56" i="6"/>
  <c r="E56" i="6"/>
  <c r="F56" i="6"/>
  <c r="E57" i="1"/>
  <c r="E58" i="1"/>
  <c r="E59" i="1"/>
  <c r="E60" i="1"/>
  <c r="B56" i="6"/>
  <c r="C55" i="6"/>
  <c r="D55" i="6"/>
  <c r="E55" i="6"/>
  <c r="F55" i="6"/>
  <c r="AN57" i="1"/>
  <c r="AN58" i="1"/>
  <c r="AN59" i="1"/>
  <c r="AN60" i="1"/>
  <c r="B55" i="6"/>
  <c r="C54" i="6"/>
  <c r="D54" i="6"/>
  <c r="E54" i="6"/>
  <c r="F54" i="6"/>
  <c r="AP57" i="1"/>
  <c r="AP58" i="1"/>
  <c r="AP59" i="1"/>
  <c r="AP60" i="1"/>
  <c r="B54" i="6"/>
  <c r="C53" i="6"/>
  <c r="D53" i="6"/>
  <c r="E53" i="6"/>
  <c r="F53" i="6"/>
  <c r="AM57" i="1"/>
  <c r="AM58" i="1"/>
  <c r="AM59" i="1"/>
  <c r="AM60" i="1"/>
  <c r="B53" i="6"/>
  <c r="C52" i="6"/>
  <c r="D52" i="6"/>
  <c r="E52" i="6"/>
  <c r="F52" i="6"/>
  <c r="CF57" i="1"/>
  <c r="CF58" i="1"/>
  <c r="CF59" i="1"/>
  <c r="CF60" i="1"/>
  <c r="B52" i="6"/>
  <c r="C51" i="6"/>
  <c r="D51" i="6"/>
  <c r="E51" i="6"/>
  <c r="F51" i="6"/>
  <c r="AE57" i="1"/>
  <c r="AE58" i="1"/>
  <c r="AE59" i="1"/>
  <c r="AE60" i="1"/>
  <c r="B51" i="6"/>
  <c r="C50" i="6"/>
  <c r="D50" i="6"/>
  <c r="E50" i="6"/>
  <c r="F50" i="6"/>
  <c r="AS57" i="1"/>
  <c r="AS58" i="1"/>
  <c r="AS59" i="1"/>
  <c r="AS60" i="1"/>
  <c r="B50" i="6"/>
  <c r="C49" i="6"/>
  <c r="D49" i="6"/>
  <c r="E49" i="6"/>
  <c r="F49" i="6"/>
  <c r="BH57" i="1"/>
  <c r="BH58" i="1"/>
  <c r="BH59" i="1"/>
  <c r="BH60" i="1"/>
  <c r="B49" i="6"/>
  <c r="C48" i="6"/>
  <c r="D48" i="6"/>
  <c r="E48" i="6"/>
  <c r="F48" i="6"/>
  <c r="AX57" i="1"/>
  <c r="AX58" i="1"/>
  <c r="AX59" i="1"/>
  <c r="AX60" i="1"/>
  <c r="B48" i="6"/>
  <c r="C47" i="6"/>
  <c r="D47" i="6"/>
  <c r="E47" i="6"/>
  <c r="F47" i="6"/>
  <c r="AI57" i="1"/>
  <c r="AI58" i="1"/>
  <c r="AI59" i="1"/>
  <c r="AI60" i="1"/>
  <c r="B47" i="6"/>
  <c r="C46" i="6"/>
  <c r="D46" i="6"/>
  <c r="E46" i="6"/>
  <c r="F46" i="6"/>
  <c r="S57" i="1"/>
  <c r="S58" i="1"/>
  <c r="S59" i="1"/>
  <c r="S60" i="1"/>
  <c r="B46" i="6"/>
  <c r="C45" i="6"/>
  <c r="D45" i="6"/>
  <c r="E45" i="6"/>
  <c r="F45" i="6"/>
  <c r="CL57" i="1"/>
  <c r="CL58" i="1"/>
  <c r="CL59" i="1"/>
  <c r="CL60" i="1"/>
  <c r="B45" i="6"/>
  <c r="C44" i="6"/>
  <c r="D44" i="6"/>
  <c r="E44" i="6"/>
  <c r="F44" i="6"/>
  <c r="AJ57" i="1"/>
  <c r="AJ58" i="1"/>
  <c r="AJ59" i="1"/>
  <c r="AJ60" i="1"/>
  <c r="B44" i="6"/>
  <c r="C43" i="6"/>
  <c r="D43" i="6"/>
  <c r="E43" i="6"/>
  <c r="F43" i="6"/>
  <c r="V57" i="1"/>
  <c r="V58" i="1"/>
  <c r="V59" i="1"/>
  <c r="V60" i="1"/>
  <c r="B43" i="6"/>
  <c r="C42" i="6"/>
  <c r="D42" i="6"/>
  <c r="E42" i="6"/>
  <c r="F42" i="6"/>
  <c r="X57" i="1"/>
  <c r="X58" i="1"/>
  <c r="X59" i="1"/>
  <c r="X60" i="1"/>
  <c r="B42" i="6"/>
  <c r="C41" i="6"/>
  <c r="D41" i="6"/>
  <c r="E41" i="6"/>
  <c r="F41" i="6"/>
  <c r="BB57" i="1"/>
  <c r="BB58" i="1"/>
  <c r="BB59" i="1"/>
  <c r="BB60" i="1"/>
  <c r="B41" i="6"/>
  <c r="C40" i="6"/>
  <c r="D40" i="6"/>
  <c r="E40" i="6"/>
  <c r="F40" i="6"/>
  <c r="T57" i="1"/>
  <c r="T58" i="1"/>
  <c r="T59" i="1"/>
  <c r="T60" i="1"/>
  <c r="B40" i="6"/>
  <c r="C39" i="6"/>
  <c r="D39" i="6"/>
  <c r="E39" i="6"/>
  <c r="F39" i="6"/>
  <c r="AR57" i="1"/>
  <c r="AR58" i="1"/>
  <c r="AR59" i="1"/>
  <c r="AR60" i="1"/>
  <c r="B39" i="6"/>
  <c r="C38" i="6"/>
  <c r="D38" i="6"/>
  <c r="E38" i="6"/>
  <c r="F38" i="6"/>
  <c r="N57" i="1"/>
  <c r="N58" i="1"/>
  <c r="N59" i="1"/>
  <c r="N60" i="1"/>
  <c r="B38" i="6"/>
  <c r="C37" i="6"/>
  <c r="D37" i="6"/>
  <c r="E37" i="6"/>
  <c r="F37" i="6"/>
  <c r="BG57" i="1"/>
  <c r="BG58" i="1"/>
  <c r="BG59" i="1"/>
  <c r="BG60" i="1"/>
  <c r="B37" i="6"/>
  <c r="C36" i="6"/>
  <c r="D36" i="6"/>
  <c r="E36" i="6"/>
  <c r="F36" i="6"/>
  <c r="CK57" i="1"/>
  <c r="CK58" i="1"/>
  <c r="CK59" i="1"/>
  <c r="CK60" i="1"/>
  <c r="B36" i="6"/>
  <c r="C35" i="6"/>
  <c r="D35" i="6"/>
  <c r="E35" i="6"/>
  <c r="F35" i="6"/>
  <c r="Q57" i="1"/>
  <c r="Q58" i="1"/>
  <c r="Q59" i="1"/>
  <c r="Q60" i="1"/>
  <c r="B35" i="6"/>
  <c r="C34" i="6"/>
  <c r="D34" i="6"/>
  <c r="E34" i="6"/>
  <c r="F34" i="6"/>
  <c r="AV57" i="1"/>
  <c r="AV58" i="1"/>
  <c r="AV59" i="1"/>
  <c r="AV60" i="1"/>
  <c r="B34" i="6"/>
  <c r="C33" i="6"/>
  <c r="D33" i="6"/>
  <c r="E33" i="6"/>
  <c r="F33" i="6"/>
  <c r="BD57" i="1"/>
  <c r="BD58" i="1"/>
  <c r="BD59" i="1"/>
  <c r="BD60" i="1"/>
  <c r="B33" i="6"/>
  <c r="C32" i="6"/>
  <c r="D32" i="6"/>
  <c r="E32" i="6"/>
  <c r="F32" i="6"/>
  <c r="BQ57" i="1"/>
  <c r="BQ58" i="1"/>
  <c r="BQ59" i="1"/>
  <c r="BQ60" i="1"/>
  <c r="B32" i="6"/>
  <c r="C31" i="6"/>
  <c r="D31" i="6"/>
  <c r="E31" i="6"/>
  <c r="F31" i="6"/>
  <c r="AB57" i="1"/>
  <c r="AB58" i="1"/>
  <c r="AB59" i="1"/>
  <c r="AB60" i="1"/>
  <c r="B31" i="6"/>
  <c r="C30" i="6"/>
  <c r="D30" i="6"/>
  <c r="E30" i="6"/>
  <c r="F30" i="6"/>
  <c r="P57" i="1"/>
  <c r="P58" i="1"/>
  <c r="P59" i="1"/>
  <c r="P60" i="1"/>
  <c r="B30" i="6"/>
  <c r="C29" i="6"/>
  <c r="D29" i="6"/>
  <c r="E29" i="6"/>
  <c r="F29" i="6"/>
  <c r="BX57" i="1"/>
  <c r="BX58" i="1"/>
  <c r="BX59" i="1"/>
  <c r="BX60" i="1"/>
  <c r="B29" i="6"/>
  <c r="C28" i="6"/>
  <c r="D28" i="6"/>
  <c r="E28" i="6"/>
  <c r="F28" i="6"/>
  <c r="AZ57" i="1"/>
  <c r="AZ58" i="1"/>
  <c r="AZ59" i="1"/>
  <c r="AZ60" i="1"/>
  <c r="B28" i="6"/>
  <c r="C27" i="6"/>
  <c r="D27" i="6"/>
  <c r="E27" i="6"/>
  <c r="F27" i="6"/>
  <c r="AG57" i="1"/>
  <c r="AG58" i="1"/>
  <c r="AG59" i="1"/>
  <c r="AG60" i="1"/>
  <c r="B27" i="6"/>
  <c r="C26" i="6"/>
  <c r="D26" i="6"/>
  <c r="E26" i="6"/>
  <c r="F26" i="6"/>
  <c r="CA57" i="1"/>
  <c r="CA58" i="1"/>
  <c r="CA59" i="1"/>
  <c r="CA60" i="1"/>
  <c r="B26" i="6"/>
  <c r="C25" i="6"/>
  <c r="D25" i="6"/>
  <c r="E25" i="6"/>
  <c r="F25" i="6"/>
  <c r="AK57" i="1"/>
  <c r="AK58" i="1"/>
  <c r="AK59" i="1"/>
  <c r="AK60" i="1"/>
  <c r="B25" i="6"/>
  <c r="C24" i="6"/>
  <c r="D24" i="6"/>
  <c r="E24" i="6"/>
  <c r="F24" i="6"/>
  <c r="AH57" i="1"/>
  <c r="AH58" i="1"/>
  <c r="AH59" i="1"/>
  <c r="AH60" i="1"/>
  <c r="B24" i="6"/>
  <c r="C23" i="6"/>
  <c r="D23" i="6"/>
  <c r="E23" i="6"/>
  <c r="F23" i="6"/>
  <c r="BJ57" i="1"/>
  <c r="BJ58" i="1"/>
  <c r="BJ59" i="1"/>
  <c r="BJ60" i="1"/>
  <c r="B23" i="6"/>
  <c r="C22" i="6"/>
  <c r="D22" i="6"/>
  <c r="E22" i="6"/>
  <c r="F22" i="6"/>
  <c r="Z57" i="1"/>
  <c r="Z58" i="1"/>
  <c r="Z59" i="1"/>
  <c r="Z60" i="1"/>
  <c r="B22" i="6"/>
  <c r="C21" i="6"/>
  <c r="D21" i="6"/>
  <c r="E21" i="6"/>
  <c r="F21" i="6"/>
  <c r="Y57" i="1"/>
  <c r="Y58" i="1"/>
  <c r="Y59" i="1"/>
  <c r="Y60" i="1"/>
  <c r="B21" i="6"/>
  <c r="C20" i="6"/>
  <c r="D20" i="6"/>
  <c r="E20" i="6"/>
  <c r="F20" i="6"/>
  <c r="AQ57" i="1"/>
  <c r="AQ58" i="1"/>
  <c r="AQ59" i="1"/>
  <c r="AQ60" i="1"/>
  <c r="B20" i="6"/>
  <c r="C19" i="6"/>
  <c r="D19" i="6"/>
  <c r="E19" i="6"/>
  <c r="F19" i="6"/>
  <c r="I57" i="1"/>
  <c r="I58" i="1"/>
  <c r="I59" i="1"/>
  <c r="I60" i="1"/>
  <c r="B19" i="6"/>
  <c r="C18" i="6"/>
  <c r="F18" i="6"/>
  <c r="E18" i="6"/>
  <c r="D18" i="6"/>
  <c r="B18" i="6"/>
  <c r="C17" i="6"/>
  <c r="D17" i="6"/>
  <c r="E17" i="6"/>
  <c r="F17" i="6"/>
  <c r="CD57" i="1"/>
  <c r="CD58" i="1"/>
  <c r="CD59" i="1"/>
  <c r="CD60" i="1"/>
  <c r="B17" i="6"/>
  <c r="C16" i="6"/>
  <c r="D16" i="6"/>
  <c r="E16" i="6"/>
  <c r="F16" i="6"/>
  <c r="BU57" i="1"/>
  <c r="BU58" i="1"/>
  <c r="BU59" i="1"/>
  <c r="BU60" i="1"/>
  <c r="B16" i="6"/>
  <c r="C15" i="6"/>
  <c r="D15" i="6"/>
  <c r="E15" i="6"/>
  <c r="F15" i="6"/>
  <c r="BE57" i="1"/>
  <c r="BE58" i="1"/>
  <c r="BE59" i="1"/>
  <c r="BE60" i="1"/>
  <c r="B15" i="6"/>
  <c r="C14" i="6"/>
  <c r="D14" i="6"/>
  <c r="E14" i="6"/>
  <c r="F14" i="6"/>
  <c r="D57" i="1"/>
  <c r="D58" i="1"/>
  <c r="D59" i="1"/>
  <c r="D60" i="1"/>
  <c r="B14" i="6"/>
  <c r="C13" i="6"/>
  <c r="D13" i="6"/>
  <c r="E13" i="6"/>
  <c r="F13" i="6"/>
  <c r="BS57" i="1"/>
  <c r="BS58" i="1"/>
  <c r="BS59" i="1"/>
  <c r="BS60" i="1"/>
  <c r="B13" i="6"/>
  <c r="C12" i="6"/>
  <c r="D12" i="6"/>
  <c r="E12" i="6"/>
  <c r="F12" i="6"/>
  <c r="CM57" i="1"/>
  <c r="CM58" i="1"/>
  <c r="CM59" i="1"/>
  <c r="CM60" i="1"/>
  <c r="B12" i="6"/>
  <c r="C11" i="6"/>
  <c r="D11" i="6"/>
  <c r="E11" i="6"/>
  <c r="F11" i="6"/>
  <c r="BP57" i="1"/>
  <c r="BP58" i="1"/>
  <c r="BP59" i="1"/>
  <c r="BP60" i="1"/>
  <c r="B11" i="6"/>
  <c r="C10" i="6"/>
  <c r="D10" i="6"/>
  <c r="E10" i="6"/>
  <c r="F10" i="6"/>
  <c r="BV57" i="1"/>
  <c r="BV58" i="1"/>
  <c r="BV59" i="1"/>
  <c r="BV60" i="1"/>
  <c r="B10" i="6"/>
  <c r="C9" i="6"/>
  <c r="D9" i="6"/>
  <c r="E9" i="6"/>
  <c r="F9" i="6"/>
  <c r="AO57" i="1"/>
  <c r="AO58" i="1"/>
  <c r="AO59" i="1"/>
  <c r="AO60" i="1"/>
  <c r="B9" i="6"/>
  <c r="C8" i="6"/>
  <c r="D8" i="6"/>
  <c r="E8" i="6"/>
  <c r="F8" i="6"/>
  <c r="U57" i="1"/>
  <c r="U58" i="1"/>
  <c r="U59" i="1"/>
  <c r="U60" i="1"/>
  <c r="B8" i="6"/>
  <c r="C7" i="6"/>
  <c r="D7" i="6"/>
  <c r="E7" i="6"/>
  <c r="F7" i="6"/>
  <c r="BR57" i="1"/>
  <c r="BR58" i="1"/>
  <c r="BR59" i="1"/>
  <c r="BR60" i="1"/>
  <c r="B7" i="6"/>
  <c r="C6" i="6"/>
  <c r="D6" i="6"/>
  <c r="E6" i="6"/>
  <c r="F6" i="6"/>
  <c r="CC57" i="1"/>
  <c r="CC58" i="1"/>
  <c r="CC59" i="1"/>
  <c r="CC60" i="1"/>
  <c r="B6" i="6"/>
  <c r="C5" i="6"/>
  <c r="D5" i="6"/>
  <c r="E5" i="6"/>
  <c r="F5" i="6"/>
  <c r="CB57" i="1"/>
  <c r="CB58" i="1"/>
  <c r="CB59" i="1"/>
  <c r="CB60" i="1"/>
  <c r="B5" i="6"/>
  <c r="C4" i="6"/>
  <c r="D4" i="6"/>
  <c r="E4" i="6"/>
  <c r="F4" i="6"/>
  <c r="BW57" i="1"/>
  <c r="BW58" i="1"/>
  <c r="BW59" i="1"/>
  <c r="BW60" i="1"/>
  <c r="B4" i="6"/>
  <c r="C3" i="6"/>
  <c r="D3" i="6"/>
  <c r="E3" i="6"/>
  <c r="F3" i="6"/>
  <c r="BT57" i="1"/>
  <c r="BT58" i="1"/>
  <c r="BT59" i="1"/>
  <c r="BT60" i="1"/>
  <c r="B3" i="6"/>
  <c r="C2" i="6"/>
  <c r="D2" i="6"/>
  <c r="E2" i="6"/>
  <c r="F2" i="6"/>
  <c r="CN57" i="1"/>
  <c r="CN58" i="1"/>
  <c r="CN59" i="1"/>
  <c r="CN60" i="1"/>
  <c r="B2" i="6"/>
  <c r="N2" i="4"/>
  <c r="N9" i="4"/>
  <c r="N12" i="4"/>
  <c r="N54" i="4"/>
  <c r="N55" i="4"/>
  <c r="N56" i="4"/>
  <c r="M2" i="4"/>
  <c r="M9" i="4"/>
  <c r="M12" i="4"/>
  <c r="M54" i="4"/>
  <c r="M55" i="4"/>
  <c r="M56" i="4"/>
  <c r="L2" i="4"/>
  <c r="L9" i="4"/>
  <c r="L12" i="4"/>
  <c r="L54" i="4"/>
  <c r="L55" i="4"/>
  <c r="L56" i="4"/>
  <c r="K2" i="4"/>
  <c r="K9" i="4"/>
  <c r="K12" i="4"/>
  <c r="K54" i="4"/>
  <c r="K55" i="4"/>
  <c r="K56" i="4"/>
  <c r="J2" i="4"/>
  <c r="J9" i="4"/>
  <c r="J12" i="4"/>
  <c r="J54" i="4"/>
  <c r="J55" i="4"/>
  <c r="J56" i="4"/>
  <c r="I2" i="4"/>
  <c r="I9" i="4"/>
  <c r="I12" i="4"/>
  <c r="I54" i="4"/>
  <c r="I55" i="4"/>
  <c r="I56" i="4"/>
  <c r="H2" i="4"/>
  <c r="H9" i="4"/>
  <c r="H12" i="4"/>
  <c r="H54" i="4"/>
  <c r="H55" i="4"/>
  <c r="H56" i="4"/>
  <c r="G2" i="4"/>
  <c r="G9" i="4"/>
  <c r="G12" i="4"/>
  <c r="G54" i="4"/>
  <c r="G55" i="4"/>
  <c r="G56" i="4"/>
  <c r="F2" i="4"/>
  <c r="F9" i="4"/>
  <c r="F12" i="4"/>
  <c r="F54" i="4"/>
  <c r="F55" i="4"/>
  <c r="F56" i="4"/>
  <c r="E2" i="4"/>
  <c r="E9" i="4"/>
  <c r="E12" i="4"/>
  <c r="E54" i="4"/>
  <c r="E55" i="4"/>
  <c r="E56" i="4"/>
  <c r="D2" i="4"/>
  <c r="D9" i="4"/>
  <c r="D12" i="4"/>
  <c r="D54" i="4"/>
  <c r="D55" i="4"/>
  <c r="D56" i="4"/>
  <c r="C2" i="4"/>
  <c r="C9" i="4"/>
  <c r="C12" i="4"/>
  <c r="C54" i="4"/>
  <c r="C55" i="4"/>
  <c r="C56" i="4"/>
  <c r="B2" i="4"/>
  <c r="B9" i="4"/>
  <c r="B12" i="4"/>
  <c r="B54" i="4"/>
  <c r="B55" i="4"/>
  <c r="B56" i="4"/>
  <c r="O52" i="4"/>
  <c r="P52" i="4"/>
  <c r="Q52" i="4"/>
  <c r="O51" i="4"/>
  <c r="P51" i="4"/>
  <c r="Q51" i="4"/>
  <c r="O50" i="4"/>
  <c r="P50" i="4"/>
  <c r="Q50" i="4"/>
  <c r="O49" i="4"/>
  <c r="P49" i="4"/>
  <c r="Q49" i="4"/>
  <c r="O48" i="4"/>
  <c r="P48" i="4"/>
  <c r="Q48" i="4"/>
  <c r="O47" i="4"/>
  <c r="P47" i="4"/>
  <c r="Q47" i="4"/>
  <c r="O46" i="4"/>
  <c r="P46" i="4"/>
  <c r="Q46" i="4"/>
  <c r="O45" i="4"/>
  <c r="P45" i="4"/>
  <c r="Q45" i="4"/>
  <c r="O43" i="4"/>
  <c r="P43" i="4"/>
  <c r="Q43" i="4"/>
  <c r="O42" i="4"/>
  <c r="P42" i="4"/>
  <c r="Q42" i="4"/>
  <c r="O41" i="4"/>
  <c r="P41" i="4"/>
  <c r="Q41" i="4"/>
  <c r="O40" i="4"/>
  <c r="P40" i="4"/>
  <c r="Q40" i="4"/>
  <c r="O39" i="4"/>
  <c r="P39" i="4"/>
  <c r="Q39" i="4"/>
  <c r="O38" i="4"/>
  <c r="P38" i="4"/>
  <c r="Q38" i="4"/>
  <c r="O37" i="4"/>
  <c r="P37" i="4"/>
  <c r="Q37" i="4"/>
  <c r="O36" i="4"/>
  <c r="P36" i="4"/>
  <c r="Q36" i="4"/>
  <c r="O35" i="4"/>
  <c r="P35" i="4"/>
  <c r="Q35" i="4"/>
  <c r="O34" i="4"/>
  <c r="P34" i="4"/>
  <c r="Q34" i="4"/>
  <c r="O33" i="4"/>
  <c r="P33" i="4"/>
  <c r="Q33" i="4"/>
  <c r="O32" i="4"/>
  <c r="P32" i="4"/>
  <c r="Q32" i="4"/>
  <c r="O31" i="4"/>
  <c r="P31" i="4"/>
  <c r="Q31" i="4"/>
  <c r="O30" i="4"/>
  <c r="P30" i="4"/>
  <c r="Q30" i="4"/>
  <c r="O29" i="4"/>
  <c r="P29" i="4"/>
  <c r="Q29" i="4"/>
  <c r="O28" i="4"/>
  <c r="P28" i="4"/>
  <c r="Q28" i="4"/>
  <c r="O26" i="4"/>
  <c r="P26" i="4"/>
  <c r="Q26" i="4"/>
  <c r="O25" i="4"/>
  <c r="P25" i="4"/>
  <c r="Q25" i="4"/>
  <c r="O24" i="4"/>
  <c r="P24" i="4"/>
  <c r="Q24" i="4"/>
  <c r="O23" i="4"/>
  <c r="P23" i="4"/>
  <c r="Q23" i="4"/>
  <c r="O22" i="4"/>
  <c r="P22" i="4"/>
  <c r="Q22" i="4"/>
  <c r="O21" i="4"/>
  <c r="P21" i="4"/>
  <c r="Q21" i="4"/>
  <c r="O20" i="4"/>
  <c r="P20" i="4"/>
  <c r="Q20" i="4"/>
  <c r="O17" i="4"/>
  <c r="Q17" i="4"/>
  <c r="O16" i="4"/>
  <c r="Q16" i="4"/>
  <c r="O15" i="4"/>
  <c r="Q15" i="4"/>
  <c r="O14" i="4"/>
  <c r="Q14" i="4"/>
  <c r="A46" i="3"/>
  <c r="A45" i="3"/>
  <c r="A44" i="3"/>
  <c r="A43" i="3"/>
  <c r="A42" i="3"/>
  <c r="A41" i="3"/>
  <c r="DH55" i="1"/>
  <c r="DL55" i="1"/>
  <c r="DM55" i="1"/>
  <c r="DN55" i="1"/>
  <c r="DO55" i="1"/>
  <c r="D40" i="3"/>
  <c r="C40" i="3"/>
  <c r="A40" i="3"/>
  <c r="B40" i="3"/>
  <c r="DH54" i="1"/>
  <c r="DL54" i="1"/>
  <c r="DM54" i="1"/>
  <c r="DN54" i="1"/>
  <c r="DO54" i="1"/>
  <c r="D39" i="3"/>
  <c r="C39" i="3"/>
  <c r="A39" i="3"/>
  <c r="B39" i="3"/>
  <c r="DH53" i="1"/>
  <c r="DL53" i="1"/>
  <c r="DM53" i="1"/>
  <c r="DN53" i="1"/>
  <c r="DO53" i="1"/>
  <c r="D38" i="3"/>
  <c r="C38" i="3"/>
  <c r="A38" i="3"/>
  <c r="B38" i="3"/>
  <c r="DH52" i="1"/>
  <c r="DL52" i="1"/>
  <c r="DM52" i="1"/>
  <c r="DN52" i="1"/>
  <c r="DO52" i="1"/>
  <c r="D37" i="3"/>
  <c r="C37" i="3"/>
  <c r="A37" i="3"/>
  <c r="B37" i="3"/>
  <c r="DH51" i="1"/>
  <c r="DL51" i="1"/>
  <c r="DM51" i="1"/>
  <c r="DN51" i="1"/>
  <c r="DO51" i="1"/>
  <c r="D36" i="3"/>
  <c r="C36" i="3"/>
  <c r="A36" i="3"/>
  <c r="B36" i="3"/>
  <c r="DH50" i="1"/>
  <c r="DL50" i="1"/>
  <c r="DM50" i="1"/>
  <c r="DN50" i="1"/>
  <c r="DO50" i="1"/>
  <c r="D35" i="3"/>
  <c r="C35" i="3"/>
  <c r="A35" i="3"/>
  <c r="B35" i="3"/>
  <c r="DH49" i="1"/>
  <c r="DL49" i="1"/>
  <c r="DM49" i="1"/>
  <c r="DN49" i="1"/>
  <c r="DO49" i="1"/>
  <c r="D34" i="3"/>
  <c r="C34" i="3"/>
  <c r="A34" i="3"/>
  <c r="B34" i="3"/>
  <c r="DH48" i="1"/>
  <c r="DL48" i="1"/>
  <c r="DM48" i="1"/>
  <c r="DN48" i="1"/>
  <c r="DO48" i="1"/>
  <c r="D33" i="3"/>
  <c r="C33" i="3"/>
  <c r="A33" i="3"/>
  <c r="B33" i="3"/>
  <c r="A32" i="3"/>
  <c r="B32" i="3"/>
  <c r="DH46" i="1"/>
  <c r="DL46" i="1"/>
  <c r="DM46" i="1"/>
  <c r="DN46" i="1"/>
  <c r="DO46" i="1"/>
  <c r="D31" i="3"/>
  <c r="C31" i="3"/>
  <c r="A31" i="3"/>
  <c r="B31" i="3"/>
  <c r="DH45" i="1"/>
  <c r="DL45" i="1"/>
  <c r="DM45" i="1"/>
  <c r="DN45" i="1"/>
  <c r="DO45" i="1"/>
  <c r="D30" i="3"/>
  <c r="C30" i="3"/>
  <c r="A30" i="3"/>
  <c r="B30" i="3"/>
  <c r="DH44" i="1"/>
  <c r="DL44" i="1"/>
  <c r="DM44" i="1"/>
  <c r="DN44" i="1"/>
  <c r="DO44" i="1"/>
  <c r="D29" i="3"/>
  <c r="C29" i="3"/>
  <c r="A29" i="3"/>
  <c r="B29" i="3"/>
  <c r="DH43" i="1"/>
  <c r="DL43" i="1"/>
  <c r="DM43" i="1"/>
  <c r="DN43" i="1"/>
  <c r="DO43" i="1"/>
  <c r="D28" i="3"/>
  <c r="C28" i="3"/>
  <c r="A28" i="3"/>
  <c r="B28" i="3"/>
  <c r="DH42" i="1"/>
  <c r="DL42" i="1"/>
  <c r="DM42" i="1"/>
  <c r="DN42" i="1"/>
  <c r="DO42" i="1"/>
  <c r="D27" i="3"/>
  <c r="C27" i="3"/>
  <c r="A27" i="3"/>
  <c r="B27" i="3"/>
  <c r="DH41" i="1"/>
  <c r="DL41" i="1"/>
  <c r="DM41" i="1"/>
  <c r="DN41" i="1"/>
  <c r="DO41" i="1"/>
  <c r="D26" i="3"/>
  <c r="C26" i="3"/>
  <c r="A26" i="3"/>
  <c r="B26" i="3"/>
  <c r="DH40" i="1"/>
  <c r="DL40" i="1"/>
  <c r="DM40" i="1"/>
  <c r="DN40" i="1"/>
  <c r="DO40" i="1"/>
  <c r="D25" i="3"/>
  <c r="C25" i="3"/>
  <c r="A25" i="3"/>
  <c r="B25" i="3"/>
  <c r="DH39" i="1"/>
  <c r="DL39" i="1"/>
  <c r="DM39" i="1"/>
  <c r="DN39" i="1"/>
  <c r="DO39" i="1"/>
  <c r="D24" i="3"/>
  <c r="C24" i="3"/>
  <c r="A24" i="3"/>
  <c r="B24" i="3"/>
  <c r="DH38" i="1"/>
  <c r="DL38" i="1"/>
  <c r="DM38" i="1"/>
  <c r="DN38" i="1"/>
  <c r="DO38" i="1"/>
  <c r="D23" i="3"/>
  <c r="C23" i="3"/>
  <c r="A23" i="3"/>
  <c r="B23" i="3"/>
  <c r="DH37" i="1"/>
  <c r="DL37" i="1"/>
  <c r="DM37" i="1"/>
  <c r="DN37" i="1"/>
  <c r="DO37" i="1"/>
  <c r="D22" i="3"/>
  <c r="C22" i="3"/>
  <c r="A22" i="3"/>
  <c r="B22" i="3"/>
  <c r="DH36" i="1"/>
  <c r="DL36" i="1"/>
  <c r="DM36" i="1"/>
  <c r="DN36" i="1"/>
  <c r="DO36" i="1"/>
  <c r="D21" i="3"/>
  <c r="C21" i="3"/>
  <c r="A21" i="3"/>
  <c r="B21" i="3"/>
  <c r="DH35" i="1"/>
  <c r="DL35" i="1"/>
  <c r="DM35" i="1"/>
  <c r="DN35" i="1"/>
  <c r="DO35" i="1"/>
  <c r="D20" i="3"/>
  <c r="C20" i="3"/>
  <c r="A20" i="3"/>
  <c r="B20" i="3"/>
  <c r="DH34" i="1"/>
  <c r="DL34" i="1"/>
  <c r="DM34" i="1"/>
  <c r="DN34" i="1"/>
  <c r="DO34" i="1"/>
  <c r="D19" i="3"/>
  <c r="C19" i="3"/>
  <c r="A19" i="3"/>
  <c r="B19" i="3"/>
  <c r="DH33" i="1"/>
  <c r="DL33" i="1"/>
  <c r="DM33" i="1"/>
  <c r="DN33" i="1"/>
  <c r="DO33" i="1"/>
  <c r="D18" i="3"/>
  <c r="C18" i="3"/>
  <c r="A18" i="3"/>
  <c r="B18" i="3"/>
  <c r="DH32" i="1"/>
  <c r="DL32" i="1"/>
  <c r="DM32" i="1"/>
  <c r="DN32" i="1"/>
  <c r="DO32" i="1"/>
  <c r="D17" i="3"/>
  <c r="C17" i="3"/>
  <c r="A17" i="3"/>
  <c r="B17" i="3"/>
  <c r="DH31" i="1"/>
  <c r="DL31" i="1"/>
  <c r="DM31" i="1"/>
  <c r="DN31" i="1"/>
  <c r="DO31" i="1"/>
  <c r="D16" i="3"/>
  <c r="C16" i="3"/>
  <c r="A16" i="3"/>
  <c r="B16" i="3"/>
  <c r="A15" i="3"/>
  <c r="B15" i="3"/>
  <c r="DH29" i="1"/>
  <c r="DL29" i="1"/>
  <c r="DM29" i="1"/>
  <c r="DN29" i="1"/>
  <c r="DO29" i="1"/>
  <c r="D14" i="3"/>
  <c r="C14" i="3"/>
  <c r="A14" i="3"/>
  <c r="B14" i="3"/>
  <c r="DH28" i="1"/>
  <c r="DL28" i="1"/>
  <c r="DM28" i="1"/>
  <c r="DN28" i="1"/>
  <c r="DO28" i="1"/>
  <c r="D13" i="3"/>
  <c r="C13" i="3"/>
  <c r="A13" i="3"/>
  <c r="B13" i="3"/>
  <c r="DH27" i="1"/>
  <c r="DL27" i="1"/>
  <c r="DM27" i="1"/>
  <c r="DN27" i="1"/>
  <c r="DO27" i="1"/>
  <c r="D12" i="3"/>
  <c r="C12" i="3"/>
  <c r="A12" i="3"/>
  <c r="B12" i="3"/>
  <c r="DH26" i="1"/>
  <c r="DL26" i="1"/>
  <c r="DM26" i="1"/>
  <c r="DN26" i="1"/>
  <c r="DO26" i="1"/>
  <c r="D11" i="3"/>
  <c r="C11" i="3"/>
  <c r="A11" i="3"/>
  <c r="B11" i="3"/>
  <c r="DH25" i="1"/>
  <c r="DL25" i="1"/>
  <c r="DM25" i="1"/>
  <c r="DN25" i="1"/>
  <c r="DO25" i="1"/>
  <c r="D10" i="3"/>
  <c r="C10" i="3"/>
  <c r="A10" i="3"/>
  <c r="B10" i="3"/>
  <c r="DH24" i="1"/>
  <c r="DL24" i="1"/>
  <c r="DM24" i="1"/>
  <c r="DN24" i="1"/>
  <c r="DO24" i="1"/>
  <c r="D9" i="3"/>
  <c r="C9" i="3"/>
  <c r="A9" i="3"/>
  <c r="B9" i="3"/>
  <c r="DH23" i="1"/>
  <c r="DL23" i="1"/>
  <c r="DM23" i="1"/>
  <c r="DN23" i="1"/>
  <c r="DO23" i="1"/>
  <c r="D8" i="3"/>
  <c r="C8" i="3"/>
  <c r="A8" i="3"/>
  <c r="B8" i="3"/>
  <c r="D7" i="3"/>
  <c r="A7" i="3"/>
  <c r="B7" i="3"/>
  <c r="D6" i="3"/>
  <c r="A6" i="3"/>
  <c r="B6" i="3"/>
  <c r="DH20" i="1"/>
  <c r="DL20" i="1"/>
  <c r="DM20" i="1"/>
  <c r="DN20" i="1"/>
  <c r="DO20" i="1"/>
  <c r="D5" i="3"/>
  <c r="C5" i="3"/>
  <c r="B5" i="3"/>
  <c r="A5" i="3"/>
  <c r="DH19" i="1"/>
  <c r="DL19" i="1"/>
  <c r="DM19" i="1"/>
  <c r="DN19" i="1"/>
  <c r="DO19" i="1"/>
  <c r="D4" i="3"/>
  <c r="C4" i="3"/>
  <c r="B4" i="3"/>
  <c r="A4" i="3"/>
  <c r="DH18" i="1"/>
  <c r="DL18" i="1"/>
  <c r="DM18" i="1"/>
  <c r="DN18" i="1"/>
  <c r="DO18" i="1"/>
  <c r="D3" i="3"/>
  <c r="C3" i="3"/>
  <c r="B3" i="3"/>
  <c r="A3" i="3"/>
  <c r="C1" i="3"/>
  <c r="BP130" i="2"/>
  <c r="BO130" i="2"/>
  <c r="BN130" i="2"/>
  <c r="BM130" i="2"/>
  <c r="BL130" i="2"/>
  <c r="BK130" i="2"/>
  <c r="BJ130" i="2"/>
  <c r="BI130" i="2"/>
  <c r="BH130" i="2"/>
  <c r="BG130" i="2"/>
  <c r="BF130" i="2"/>
  <c r="BE130" i="2"/>
  <c r="BD130" i="2"/>
  <c r="BC130" i="2"/>
  <c r="BB130" i="2"/>
  <c r="BA130" i="2"/>
  <c r="AZ130" i="2"/>
  <c r="AY130" i="2"/>
  <c r="AX130" i="2"/>
  <c r="AW130" i="2"/>
  <c r="AV130" i="2"/>
  <c r="AU130" i="2"/>
  <c r="AT130" i="2"/>
  <c r="AS130" i="2"/>
  <c r="AR130" i="2"/>
  <c r="AQ130" i="2"/>
  <c r="AP130" i="2"/>
  <c r="AO130" i="2"/>
  <c r="AN130" i="2"/>
  <c r="AM130" i="2"/>
  <c r="AL130" i="2"/>
  <c r="AK130" i="2"/>
  <c r="AJ130" i="2"/>
  <c r="AI130" i="2"/>
  <c r="AH130" i="2"/>
  <c r="AG130" i="2"/>
  <c r="AF130" i="2"/>
  <c r="AE130" i="2"/>
  <c r="AD130" i="2"/>
  <c r="AC130" i="2"/>
  <c r="AB130" i="2"/>
  <c r="AA130" i="2"/>
  <c r="Z130" i="2"/>
  <c r="Y130" i="2"/>
  <c r="X130" i="2"/>
  <c r="W130" i="2"/>
  <c r="V130" i="2"/>
  <c r="U130" i="2"/>
  <c r="T130" i="2"/>
  <c r="S130" i="2"/>
  <c r="R130" i="2"/>
  <c r="Q130" i="2"/>
  <c r="P130" i="2"/>
  <c r="O130" i="2"/>
  <c r="N130" i="2"/>
  <c r="M130" i="2"/>
  <c r="L130" i="2"/>
  <c r="K130" i="2"/>
  <c r="J130" i="2"/>
  <c r="I130" i="2"/>
  <c r="H130" i="2"/>
  <c r="G130" i="2"/>
  <c r="F130" i="2"/>
  <c r="E130" i="2"/>
  <c r="BP112" i="2"/>
  <c r="BO112" i="2"/>
  <c r="BN112" i="2"/>
  <c r="BM112" i="2"/>
  <c r="BL112" i="2"/>
  <c r="BK112" i="2"/>
  <c r="BJ112" i="2"/>
  <c r="BI112" i="2"/>
  <c r="BH112" i="2"/>
  <c r="BG112" i="2"/>
  <c r="BF112" i="2"/>
  <c r="BE112" i="2"/>
  <c r="BD112" i="2"/>
  <c r="BC112" i="2"/>
  <c r="BB112" i="2"/>
  <c r="BA112" i="2"/>
  <c r="AZ112" i="2"/>
  <c r="AY112" i="2"/>
  <c r="AX112" i="2"/>
  <c r="AW112" i="2"/>
  <c r="AV112" i="2"/>
  <c r="AU112" i="2"/>
  <c r="AT112" i="2"/>
  <c r="AS112" i="2"/>
  <c r="AR112" i="2"/>
  <c r="AQ112" i="2"/>
  <c r="AP112" i="2"/>
  <c r="AO112" i="2"/>
  <c r="AN112" i="2"/>
  <c r="AM112" i="2"/>
  <c r="AL112" i="2"/>
  <c r="AK112" i="2"/>
  <c r="AJ112" i="2"/>
  <c r="AI112" i="2"/>
  <c r="AH112" i="2"/>
  <c r="AG112" i="2"/>
  <c r="AF112" i="2"/>
  <c r="AE112" i="2"/>
  <c r="AD112" i="2"/>
  <c r="AC112" i="2"/>
  <c r="AB112" i="2"/>
  <c r="AA112" i="2"/>
  <c r="Z112" i="2"/>
  <c r="Y112" i="2"/>
  <c r="X112" i="2"/>
  <c r="W112" i="2"/>
  <c r="V112" i="2"/>
  <c r="U112" i="2"/>
  <c r="T112" i="2"/>
  <c r="S112" i="2"/>
  <c r="R112" i="2"/>
  <c r="Q112" i="2"/>
  <c r="P112" i="2"/>
  <c r="O112" i="2"/>
  <c r="N112" i="2"/>
  <c r="M112" i="2"/>
  <c r="L112" i="2"/>
  <c r="K112" i="2"/>
  <c r="J112" i="2"/>
  <c r="I112" i="2"/>
  <c r="H112" i="2"/>
  <c r="G112" i="2"/>
  <c r="F112" i="2"/>
  <c r="E112" i="2"/>
  <c r="C112" i="2" a="1"/>
  <c r="C113" i="2"/>
  <c r="C112" i="2"/>
  <c r="B112" i="2" a="1"/>
  <c r="B113" i="2"/>
  <c r="B112" i="2"/>
  <c r="A112" i="2" a="1"/>
  <c r="A113" i="2"/>
  <c r="A112" i="2"/>
  <c r="BP27" i="2"/>
  <c r="BO27" i="2"/>
  <c r="BN27" i="2"/>
  <c r="BM27" i="2"/>
  <c r="BL27" i="2"/>
  <c r="BK27" i="2"/>
  <c r="BJ27" i="2"/>
  <c r="BI27" i="2"/>
  <c r="BH27" i="2"/>
  <c r="BG27" i="2"/>
  <c r="BF27" i="2"/>
  <c r="BE27" i="2"/>
  <c r="BD27" i="2"/>
  <c r="BC27" i="2"/>
  <c r="BB27" i="2"/>
  <c r="BA27" i="2"/>
  <c r="AZ27" i="2"/>
  <c r="AY27" i="2"/>
  <c r="AX27" i="2"/>
  <c r="AW27" i="2"/>
  <c r="AV27" i="2"/>
  <c r="AU27" i="2"/>
  <c r="AT27" i="2"/>
  <c r="AS27" i="2"/>
  <c r="AR27" i="2"/>
  <c r="AQ27" i="2"/>
  <c r="AP27" i="2"/>
  <c r="AO27" i="2"/>
  <c r="AN27" i="2"/>
  <c r="AM27" i="2"/>
  <c r="AL27" i="2"/>
  <c r="AK27" i="2"/>
  <c r="AJ27" i="2"/>
  <c r="AI27" i="2"/>
  <c r="AH27"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F27" i="2"/>
  <c r="E27" i="2"/>
  <c r="DG57" i="1"/>
  <c r="DG58" i="1"/>
  <c r="DG59" i="1"/>
  <c r="DG60" i="1"/>
  <c r="DG61" i="1"/>
  <c r="DF57" i="1"/>
  <c r="DF58" i="1"/>
  <c r="DF59" i="1"/>
  <c r="DF60" i="1"/>
  <c r="DF61" i="1"/>
  <c r="DE57" i="1"/>
  <c r="DE58" i="1"/>
  <c r="DE59" i="1"/>
  <c r="DE60" i="1"/>
  <c r="DE61" i="1"/>
  <c r="DD57" i="1"/>
  <c r="DD58" i="1"/>
  <c r="DD59" i="1"/>
  <c r="DD60" i="1"/>
  <c r="DD61" i="1"/>
  <c r="DC57" i="1"/>
  <c r="DC58" i="1"/>
  <c r="DC59" i="1"/>
  <c r="DC60" i="1"/>
  <c r="DC61" i="1"/>
  <c r="DB57" i="1"/>
  <c r="DB58" i="1"/>
  <c r="DB59" i="1"/>
  <c r="DB60" i="1"/>
  <c r="DB61" i="1"/>
  <c r="DA57" i="1"/>
  <c r="DA58" i="1"/>
  <c r="DA59" i="1"/>
  <c r="DA60" i="1"/>
  <c r="DA61" i="1"/>
  <c r="CZ57" i="1"/>
  <c r="CZ58" i="1"/>
  <c r="CZ59" i="1"/>
  <c r="CZ60" i="1"/>
  <c r="CZ61" i="1"/>
  <c r="CY57" i="1"/>
  <c r="CY58" i="1"/>
  <c r="CY59" i="1"/>
  <c r="CY60" i="1"/>
  <c r="CY61" i="1"/>
  <c r="CX57" i="1"/>
  <c r="CX58" i="1"/>
  <c r="CX59" i="1"/>
  <c r="CX60" i="1"/>
  <c r="CX61" i="1"/>
  <c r="CW57" i="1"/>
  <c r="CW58" i="1"/>
  <c r="CW59" i="1"/>
  <c r="CW60" i="1"/>
  <c r="CW61" i="1"/>
  <c r="CV57" i="1"/>
  <c r="CV58" i="1"/>
  <c r="CV59" i="1"/>
  <c r="CV60" i="1"/>
  <c r="CV61" i="1"/>
  <c r="CU57" i="1"/>
  <c r="CU58" i="1"/>
  <c r="CU59" i="1"/>
  <c r="CU60" i="1"/>
  <c r="CU61" i="1"/>
  <c r="CT57" i="1"/>
  <c r="CT58" i="1"/>
  <c r="CT59" i="1"/>
  <c r="CT60" i="1"/>
  <c r="CT61" i="1"/>
  <c r="CS57" i="1"/>
  <c r="CS58" i="1"/>
  <c r="CS59" i="1"/>
  <c r="CS60" i="1"/>
  <c r="CS61" i="1"/>
  <c r="CR57" i="1"/>
  <c r="CR58" i="1"/>
  <c r="CR59" i="1"/>
  <c r="CR60" i="1"/>
  <c r="CR61" i="1"/>
  <c r="CQ57" i="1"/>
  <c r="CQ58" i="1"/>
  <c r="CQ59" i="1"/>
  <c r="CQ60" i="1"/>
  <c r="CQ61" i="1"/>
  <c r="CP57" i="1"/>
  <c r="CP58" i="1"/>
  <c r="CP59" i="1"/>
  <c r="CP60" i="1"/>
  <c r="CP61" i="1"/>
  <c r="CO57" i="1"/>
  <c r="CO58" i="1"/>
  <c r="CO59" i="1"/>
  <c r="CO60" i="1"/>
  <c r="CO61" i="1"/>
  <c r="CN61" i="1"/>
  <c r="CM61" i="1"/>
  <c r="CL61" i="1"/>
  <c r="CK61" i="1"/>
  <c r="CJ57" i="1"/>
  <c r="CJ58" i="1"/>
  <c r="CJ59" i="1"/>
  <c r="CJ60" i="1"/>
  <c r="CJ61" i="1"/>
  <c r="CI61" i="1"/>
  <c r="CH57" i="1"/>
  <c r="CH58" i="1"/>
  <c r="CH59" i="1"/>
  <c r="CH60" i="1"/>
  <c r="CH61" i="1"/>
  <c r="CG57" i="1"/>
  <c r="CG58" i="1"/>
  <c r="CG59" i="1"/>
  <c r="CG60" i="1"/>
  <c r="CG61" i="1"/>
  <c r="CF61" i="1"/>
  <c r="CE61" i="1"/>
  <c r="CD61" i="1"/>
  <c r="CC61" i="1"/>
  <c r="CB61" i="1"/>
  <c r="CA61" i="1"/>
  <c r="BZ61" i="1"/>
  <c r="BY57" i="1"/>
  <c r="BY58" i="1"/>
  <c r="BY59" i="1"/>
  <c r="BY60" i="1"/>
  <c r="BY61" i="1"/>
  <c r="BX61" i="1"/>
  <c r="BW61" i="1"/>
  <c r="BV61" i="1"/>
  <c r="BU61" i="1"/>
  <c r="BT61" i="1"/>
  <c r="BS61" i="1"/>
  <c r="BR61" i="1"/>
  <c r="BQ61" i="1"/>
  <c r="BP61" i="1"/>
  <c r="BO57" i="1"/>
  <c r="BO58" i="1"/>
  <c r="BO59" i="1"/>
  <c r="BO60" i="1"/>
  <c r="BO61" i="1"/>
  <c r="BN61" i="1"/>
  <c r="BM61" i="1"/>
  <c r="BL61" i="1"/>
  <c r="BK57" i="1"/>
  <c r="BK58" i="1"/>
  <c r="BK59" i="1"/>
  <c r="BK60" i="1"/>
  <c r="BK61" i="1"/>
  <c r="BJ61" i="1"/>
  <c r="BI61" i="1"/>
  <c r="BH61" i="1"/>
  <c r="BG61" i="1"/>
  <c r="BF61" i="1"/>
  <c r="BE61" i="1"/>
  <c r="BD61" i="1"/>
  <c r="BC61" i="1"/>
  <c r="BB61" i="1"/>
  <c r="BA61" i="1"/>
  <c r="AZ61" i="1"/>
  <c r="AY57" i="1"/>
  <c r="AY58" i="1"/>
  <c r="AY59" i="1"/>
  <c r="AY60" i="1"/>
  <c r="AY61" i="1"/>
  <c r="AX61" i="1"/>
  <c r="AW61" i="1"/>
  <c r="AV61" i="1"/>
  <c r="AU61" i="1"/>
  <c r="AT61" i="1"/>
  <c r="AS61" i="1"/>
  <c r="AR61" i="1"/>
  <c r="AQ61" i="1"/>
  <c r="AP61" i="1"/>
  <c r="AO61" i="1"/>
  <c r="AN61" i="1"/>
  <c r="AM61" i="1"/>
  <c r="AL61" i="1"/>
  <c r="AK61" i="1"/>
  <c r="AJ61" i="1"/>
  <c r="AI61" i="1"/>
  <c r="AH61" i="1"/>
  <c r="AG61" i="1"/>
  <c r="AF61" i="1"/>
  <c r="AE61" i="1"/>
  <c r="AD61" i="1"/>
  <c r="AC61" i="1"/>
  <c r="AB61" i="1"/>
  <c r="AA61" i="1"/>
  <c r="Z61" i="1"/>
  <c r="Y61" i="1"/>
  <c r="X61" i="1"/>
  <c r="W61" i="1"/>
  <c r="V61" i="1"/>
  <c r="U61" i="1"/>
  <c r="T61" i="1"/>
  <c r="S61" i="1"/>
  <c r="R61" i="1"/>
  <c r="Q61" i="1"/>
  <c r="P61" i="1"/>
  <c r="O61" i="1"/>
  <c r="N61" i="1"/>
  <c r="M61" i="1"/>
  <c r="L61" i="1"/>
  <c r="K61" i="1"/>
  <c r="J61" i="1"/>
  <c r="I61" i="1"/>
  <c r="H61" i="1"/>
  <c r="G61" i="1"/>
  <c r="F61" i="1"/>
  <c r="E61" i="1"/>
  <c r="D61" i="1"/>
  <c r="C61" i="1"/>
  <c r="B57" i="1"/>
  <c r="B58" i="1"/>
  <c r="B59" i="1"/>
  <c r="B60" i="1"/>
  <c r="B61" i="1"/>
  <c r="DH60" i="1"/>
  <c r="DO56" i="1"/>
  <c r="DL47" i="1"/>
  <c r="BQ14" i="1"/>
  <c r="O10" i="1"/>
  <c r="CC4" i="1"/>
  <c r="BW4" i="1"/>
  <c r="BN4" i="1"/>
  <c r="AF4" i="1"/>
  <c r="W4" i="1"/>
</calcChain>
</file>

<file path=xl/comments1.xml><?xml version="1.0" encoding="utf-8"?>
<comments xmlns="http://schemas.openxmlformats.org/spreadsheetml/2006/main">
  <authors>
    <author/>
  </authors>
  <commentList>
    <comment ref="A1" authorId="0">
      <text>
        <r>
          <rPr>
            <sz val="10"/>
            <color rgb="FF000000"/>
            <rFont val="Arial"/>
          </rPr>
          <t>This is the number of "valid columns" in the spreadsheet. Use this formula to count, in case you want to add more columns in the future
	-wxie</t>
        </r>
      </text>
    </comment>
    <comment ref="AO1" authorId="0">
      <text>
        <r>
          <rPr>
            <sz val="10"/>
            <color rgb="FF000000"/>
            <rFont val="Arial"/>
          </rPr>
          <t>+ltuff@sunlightfoundation.com this needs to be updated with the info from the 2016 policy. Currently best practice indicators are copied/pasted from the 2014 policy.
	-Stephen Larrick</t>
        </r>
      </text>
    </comment>
    <comment ref="AX1" authorId="0">
      <text>
        <r>
          <rPr>
            <sz val="10"/>
            <color rgb="FF000000"/>
            <rFont val="Arial"/>
          </rPr>
          <t>+adoom@sunlightfoundation.com per our email with +zach@results4america.org please make sure that we have all versions of KCMO's policy in this spreadsheet so that we have a clear picture of what best practices were added in the 2015 update
	-Stephen Larrick</t>
        </r>
      </text>
    </comment>
    <comment ref="BX1" authorId="0">
      <text>
        <r>
          <rPr>
            <sz val="10"/>
            <color rgb="FF000000"/>
            <rFont val="Arial"/>
          </rPr>
          <t>+adoom@sunlightfoundation.com please make sure we complete
	-Stephen Larrick</t>
        </r>
      </text>
    </comment>
    <comment ref="BZ1" authorId="0">
      <text>
        <r>
          <rPr>
            <sz val="10"/>
            <color rgb="FF000000"/>
            <rFont val="Arial"/>
          </rPr>
          <t>+ltuff@sunlightfoundation.com please complete.
	-Stephen Larrick</t>
        </r>
      </text>
    </comment>
    <comment ref="CM1" authorId="0">
      <text>
        <r>
          <rPr>
            <sz val="10"/>
            <color rgb="FF000000"/>
            <rFont val="Arial"/>
          </rPr>
          <t>Unified Government of Kansas City, KS / Wyandotte County
	-Katya Abazajian</t>
        </r>
      </text>
    </comment>
    <comment ref="DO2" authorId="0">
      <text>
        <r>
          <rPr>
            <sz val="10"/>
            <color rgb="FF000000"/>
            <rFont val="Arial"/>
          </rPr>
          <t>maximum score possible
	-wxie
?
	-Stephen Larrick
As we see in A1, there're 78 columns, so the maximum score possible is 78*2=156 (in which case every city/policy version has the adopted guideline. We use this score as the denominator when we calculate the percentage
	-wxie
I list this score here, since it's linked to the A1 and the percentages we calculate. In the future if you want to make changes (eg. add a city), it will change automatically, so will the percentage change
	-wxie
ok. it's just a bit confusing because it is in the row (row 2) labelled "BASICS" and above, it almost looks like the maximum possible percentage is 156, rather than that being the denominator. I think we can simply delete the content of this cell. Let me know what you think of the edits to CF1
	-Stephen Larrick
or why is the denominator not simply 78?
	-Stephen Larrick
ah, it's just how you did the equation. please just leave CF2 blank and improve on my first attempt at the parenthetical content in CF1
	-Stephen Larrick
Edited. Change the formula so that percentages are linked to A1 now.
	-wxie
Also, edited CB1-CF1 to clarify the score scale we use
	-wxie</t>
        </r>
      </text>
    </comment>
    <comment ref="BJ4" authorId="0">
      <text>
        <r>
          <rPr>
            <sz val="10"/>
            <color rgb="FF000000"/>
            <rFont val="Arial"/>
          </rPr>
          <t>Link outdated.
New link: https://www.sandiego.gov/pad/programs/opendata
	-jxie
Updated in Open Data Decoded too! Thanks!
	-srizvi
looks like there are 5 open data policies!
	-Stephen Larrick
Yes they have resolutions and separate policies. Not sure how to keep the record of their policies.
	-jxie
We should copy/past (or if not possible, OCR) each of them and add them to our policy compendium/text repo, etc. (each should have a column here as well)
	-Stephen Larrick</t>
        </r>
      </text>
    </comment>
    <comment ref="BZ4" authorId="0">
      <text>
        <r>
          <rPr>
            <sz val="10"/>
            <color rgb="FF000000"/>
            <rFont val="Arial"/>
          </rPr>
          <t>This is an introductory version of the bill that I found on Brandon Scott's Facebook page. Not sure if there were any changes in the final version of the ordinance, and can't find a link anywhere on the city's website. I still have never seen any of the language of the City's 2011 executive order launching OpenBaltimore...
	-Stephen Larrick</t>
        </r>
      </text>
    </comment>
    <comment ref="I5" authorId="0">
      <text>
        <r>
          <rPr>
            <sz val="10"/>
            <color rgb="FF000000"/>
            <rFont val="Arial"/>
          </rPr>
          <t>Ordinance
	-jxie</t>
        </r>
      </text>
    </comment>
    <comment ref="CK7" authorId="0">
      <text>
        <r>
          <rPr>
            <sz val="10"/>
            <color rgb="FF000000"/>
            <rFont val="Arial"/>
          </rPr>
          <t>+ltuff@sunlightfoundation.com please add this info when you return on Thursday. please also revisit some of your tagging of best practices below.
	-Stephen Larrick
It's not a policy, its the item we discussed. It infers that something will be created. Do you want the date of the press release I linked to that has that order at the bottom?
	-ltuff
Not clear on the tagging portions that you're referring to. Let me know
which ones in the office tomorrow and I may be able to clarify. Some of
them were vague based on the brevity of the order issued that announced
what may be coming.
-- 
LaVita Tuff, J.D., M.U.R.P.
*Policy Analyst*, Sunlight Foundation
ltuff@sunlightfoundation.com
	-ltuff</t>
        </r>
      </text>
    </comment>
    <comment ref="AG8" authorId="0">
      <text>
        <r>
          <rPr>
            <sz val="10"/>
            <color rgb="FF000000"/>
            <rFont val="Arial"/>
          </rPr>
          <t>2011 Council Resolution
	-Stephen Larrick</t>
        </r>
      </text>
    </comment>
    <comment ref="BZ8" authorId="0">
      <text>
        <r>
          <rPr>
            <sz val="10"/>
            <color rgb="FF000000"/>
            <rFont val="Arial"/>
          </rPr>
          <t>This executive order is documented here: http://archive.baltimorecity.gov/OfficeoftheMayor/NewsMedia/tabid/66/ID/883/Mayor_Rawlings-Blake_Signs_Executive_Order_Creating_Open_Data_Initiative_for_City_Government.aspx but neither I, nor anyone I've asked (including some folks at OpenBaltimore) have ever seen the text of the executive order...
	-Stephen Larrick
_解決済みマークを付けました_
	-Anonymous
_再び開きました_
	-Stephen Larrick</t>
        </r>
      </text>
    </comment>
    <comment ref="A9" authorId="0">
      <text>
        <r>
          <rPr>
            <sz val="10"/>
            <color rgb="FF000000"/>
            <rFont val="Arial"/>
          </rPr>
          <t>*for consolidated city/county govt.
	-Chris Harrell</t>
        </r>
      </text>
    </comment>
    <comment ref="AH9" authorId="0">
      <text>
        <r>
          <rPr>
            <sz val="10"/>
            <color rgb="FF000000"/>
            <rFont val="Arial"/>
          </rPr>
          <t>This is the "balance" population. This consolidated city/county govt. has population of 741,096 (2010). Balance population statistics should not be used except in comparing consolidated city/county municipalities to each other.
	-Chris Harrell</t>
        </r>
      </text>
    </comment>
    <comment ref="CM9" authorId="0">
      <text>
        <r>
          <rPr>
            <sz val="10"/>
            <color rgb="FF000000"/>
            <rFont val="Arial"/>
          </rPr>
          <t>Wyandotte County / Kansas City, KS/MO Metro area
	-Katya Abazajian</t>
        </r>
      </text>
    </comment>
    <comment ref="AP10" authorId="0">
      <text>
        <r>
          <rPr>
            <sz val="10"/>
            <color rgb="FF000000"/>
            <rFont val="Arial"/>
          </rPr>
          <t>This may be a new policy more than a supplement
	-Stephen Larrick</t>
        </r>
      </text>
    </comment>
    <comment ref="I50" authorId="0">
      <text>
        <r>
          <rPr>
            <sz val="10"/>
            <color rgb="FF000000"/>
            <rFont val="Arial"/>
          </rPr>
          <t>What does the "1" mean here? This will mess up the adoption rate , since it'll be counted as "adopted policy". If there isn't anything about #26 in this version, the blank should be left blank
	-wxie</t>
        </r>
      </text>
    </comment>
    <comment ref="P51" authorId="0">
      <text>
        <r>
          <rPr>
            <sz val="10"/>
            <color rgb="FF000000"/>
            <rFont val="Arial"/>
          </rPr>
          <t>This should be a "close fit”’
	-wxie</t>
        </r>
      </text>
    </comment>
    <comment ref="I53" authorId="0">
      <text>
        <r>
          <rPr>
            <sz val="10"/>
            <color rgb="FF000000"/>
            <rFont val="Arial"/>
          </rPr>
          <t>This sentence should be deleted, or it'll be counted as "adopted policy", as it's neither "close fit" not"opposite"
	-wxie</t>
        </r>
      </text>
    </comment>
  </commentList>
</comments>
</file>

<file path=xl/comments2.xml><?xml version="1.0" encoding="utf-8"?>
<comments xmlns="http://schemas.openxmlformats.org/spreadsheetml/2006/main">
  <authors>
    <author/>
  </authors>
  <commentList>
    <comment ref="C2" authorId="0">
      <text>
        <r>
          <rPr>
            <sz val="10"/>
            <color rgb="FF000000"/>
            <rFont val="Arial"/>
          </rPr>
          <t>Including cities that are a "close fit"</t>
        </r>
      </text>
    </comment>
    <comment ref="C76" authorId="0">
      <text>
        <r>
          <rPr>
            <sz val="10"/>
            <color rgb="FF000000"/>
            <rFont val="Arial"/>
          </rPr>
          <t>This should be 1
	-wxie</t>
        </r>
      </text>
    </comment>
  </commentList>
</comments>
</file>

<file path=xl/sharedStrings.xml><?xml version="1.0" encoding="utf-8"?>
<sst xmlns="http://schemas.openxmlformats.org/spreadsheetml/2006/main" count="5083" uniqueCount="2384">
  <si>
    <t>Implementation % of Open Data Policies</t>
  </si>
  <si>
    <t>Detroit, MI</t>
  </si>
  <si>
    <t>Rhode Island</t>
  </si>
  <si>
    <t>Raleigh, NC</t>
  </si>
  <si>
    <t>New Hampshire</t>
  </si>
  <si>
    <t>Providence, RI</t>
  </si>
  <si>
    <t>Pennsylvania</t>
  </si>
  <si>
    <t>Texas</t>
  </si>
  <si>
    <t>Suffolk County, NY</t>
  </si>
  <si>
    <t>Memphis, TN</t>
  </si>
  <si>
    <t>Lexington-Fayette County, KY</t>
  </si>
  <si>
    <t>Los Angeles, CA</t>
  </si>
  <si>
    <t xml:space="preserve">Salt Lake City, UT </t>
  </si>
  <si>
    <t>Bloomington, IL</t>
  </si>
  <si>
    <t>Washington, D.C.</t>
  </si>
  <si>
    <t>Portland, OR</t>
  </si>
  <si>
    <t>San Francisco, CA</t>
  </si>
  <si>
    <t>Cook County, IL</t>
  </si>
  <si>
    <t>New York, NY</t>
  </si>
  <si>
    <t>Philadelphia, PA</t>
  </si>
  <si>
    <t>Madison, WI</t>
  </si>
  <si>
    <t>Illinois</t>
  </si>
  <si>
    <t xml:space="preserve">Illinois </t>
  </si>
  <si>
    <t>Montgomery County, MD</t>
  </si>
  <si>
    <t>Chicago, IL</t>
  </si>
  <si>
    <t>Hawaii</t>
  </si>
  <si>
    <t>San Mateo County, CA</t>
  </si>
  <si>
    <t>Utah</t>
  </si>
  <si>
    <t>New York</t>
  </si>
  <si>
    <t>Tulsa, OK</t>
  </si>
  <si>
    <t>South Bend, IN</t>
  </si>
  <si>
    <t>Austin, TX</t>
  </si>
  <si>
    <t xml:space="preserve">Louisville, KY </t>
  </si>
  <si>
    <t>Oakland, CA</t>
  </si>
  <si>
    <t>West Sacramento, CA</t>
  </si>
  <si>
    <t xml:space="preserve">Honolulu, HI </t>
  </si>
  <si>
    <t xml:space="preserve">Sacramento, CA </t>
  </si>
  <si>
    <t>Las Vegas, NV</t>
  </si>
  <si>
    <t>Connecticut</t>
  </si>
  <si>
    <t>Pittsburgh, PA</t>
  </si>
  <si>
    <t>Williamsville, NY</t>
  </si>
  <si>
    <t>Hartford, CT</t>
  </si>
  <si>
    <t>Boston, MA</t>
  </si>
  <si>
    <t>Maryland</t>
  </si>
  <si>
    <t>Nashville and Davidson County, TN</t>
  </si>
  <si>
    <t>Kansas City, MO</t>
  </si>
  <si>
    <t>Jackson, MI</t>
  </si>
  <si>
    <t>Cincinnati, OH</t>
  </si>
  <si>
    <t>Chattanooga, TN</t>
  </si>
  <si>
    <t>Howard County, MD</t>
  </si>
  <si>
    <t>Minneapolis, MN</t>
  </si>
  <si>
    <t>Houston, TX</t>
  </si>
  <si>
    <t>Amherst, NY</t>
  </si>
  <si>
    <t>San Diego, CA</t>
  </si>
  <si>
    <t>Charlotte, NC</t>
  </si>
  <si>
    <t>Denton, TX</t>
  </si>
  <si>
    <t>Cambridge, MA</t>
  </si>
  <si>
    <t>Jackson, MS</t>
  </si>
  <si>
    <t>Mesa, AZ</t>
  </si>
  <si>
    <t>Asheville, NC</t>
  </si>
  <si>
    <t>Waco, TX</t>
  </si>
  <si>
    <t>Tacoma, WA</t>
  </si>
  <si>
    <t>Seattle, WA</t>
  </si>
  <si>
    <t>Independence, MO</t>
  </si>
  <si>
    <t>Baltimore, MD</t>
  </si>
  <si>
    <t>Victorville, CA</t>
  </si>
  <si>
    <t xml:space="preserve">San Jose, CA </t>
  </si>
  <si>
    <t>San Jose, CA</t>
  </si>
  <si>
    <t>Saint Paul, MN</t>
  </si>
  <si>
    <t>Little Rock, AR</t>
  </si>
  <si>
    <t>Scottsdale, AZ</t>
  </si>
  <si>
    <t>Delaware</t>
  </si>
  <si>
    <t>Anchorage, AK</t>
  </si>
  <si>
    <t>New Orleans</t>
  </si>
  <si>
    <t>Lincole, NE</t>
  </si>
  <si>
    <t>Kansas City, KS</t>
  </si>
  <si>
    <t>Naperville, IL</t>
  </si>
  <si>
    <t>Milwaukee, WI</t>
  </si>
  <si>
    <t>Wichita, KS</t>
  </si>
  <si>
    <t>Topeka, KS</t>
  </si>
  <si>
    <t>Hennepin County, MN</t>
  </si>
  <si>
    <t>Riverside County, CA</t>
  </si>
  <si>
    <t>Bay Area Rapid Transit, CA</t>
  </si>
  <si>
    <t>Cape Coral, FL</t>
  </si>
  <si>
    <t>Arlington County, VA</t>
  </si>
  <si>
    <t>Boulder County, CO</t>
  </si>
  <si>
    <t>New Jersey</t>
  </si>
  <si>
    <t>Fort Collins, CO</t>
  </si>
  <si>
    <t>Tempe, AZ</t>
  </si>
  <si>
    <t>Birmingham, AL</t>
  </si>
  <si>
    <t>Boulder, CO</t>
  </si>
  <si>
    <t>Salinas, CA</t>
  </si>
  <si>
    <t>Riverside, CA</t>
  </si>
  <si>
    <t>Modesto, CA</t>
  </si>
  <si>
    <t># of close fit (close fit assigns  score 1)</t>
  </si>
  <si>
    <t># of opposite (opposite assigns score -1)</t>
  </si>
  <si>
    <t># of blank space or n/a (assigns 0)</t>
  </si>
  <si>
    <t>detroi</t>
  </si>
  <si>
    <t># of adopted guidelines (assigns score 2)</t>
  </si>
  <si>
    <t>percentage (" total score "/"maximum possible" = x/A1*2)</t>
  </si>
  <si>
    <t>BASICS</t>
  </si>
  <si>
    <t>Las Vegas</t>
  </si>
  <si>
    <t>Cincinatti, OH</t>
  </si>
  <si>
    <t>New York City, NY</t>
  </si>
  <si>
    <t>Type</t>
  </si>
  <si>
    <t>Number of US Local Policies in Comparison Sheet</t>
  </si>
  <si>
    <t>US City</t>
  </si>
  <si>
    <t xml:space="preserve">US City </t>
  </si>
  <si>
    <t>US City/County</t>
  </si>
  <si>
    <t xml:space="preserve">US State </t>
  </si>
  <si>
    <t>US County</t>
  </si>
  <si>
    <t>US State</t>
  </si>
  <si>
    <t>Reference to Policy Sheet</t>
  </si>
  <si>
    <t>Sunlight Foundation Open Data Policy Guidelines</t>
  </si>
  <si>
    <t># of policies that meet guideline(including close fit)</t>
  </si>
  <si>
    <t>Adoption Rate</t>
  </si>
  <si>
    <t xml:space="preserve">US city </t>
  </si>
  <si>
    <t>Link</t>
  </si>
  <si>
    <t>http://www.scribd.com/fullscreen/26442622?access_key=key-20rfsh26eu0ob66xlbmu</t>
  </si>
  <si>
    <t>http://www.dcregs.dc.gov/Gateway/NoticeHome.aspx?noticeid=673973</t>
  </si>
  <si>
    <t>http://dc.gov/page/transparency-open-government-and-open-data-directive</t>
  </si>
  <si>
    <t>http://www.portlandonline.com/shared/cfm/image.cfm?id=275696</t>
  </si>
  <si>
    <t>http://www.memphistn.gov/portals/0/pdf_forms/MayorsTransparencyExecutiveOrder.pdf</t>
  </si>
  <si>
    <t>http://sfmayor.org/ftp/archive/209.126.225.7/executive-directive-09-06-open-data/index.html</t>
  </si>
  <si>
    <t>http://www.sfbos.org/ftp/uploadedfiles/bdsupvrs/bosagendas/materials/bag110910_101155.pdf</t>
  </si>
  <si>
    <t>http://sfbos.org/ftp/uploadedfiles/bdsupvrs/committees/materials/gao_032813_121017.pdf</t>
  </si>
  <si>
    <t>http://legiscan.com/TX/text/SB701/id/307737</t>
  </si>
  <si>
    <t>http://www.lexingtonky.gov/Modules/ShowDocument.aspx?documentid=16343</t>
  </si>
  <si>
    <t>http://www.raleighnc.gov/content/ITechAdmin/Documents/OpenSourceSystemsResolution.pdf</t>
  </si>
  <si>
    <t>http://www1.nyc.gov/assets/doitt/downloads/pdf/nyc_open_data_tsm.pdf</t>
  </si>
  <si>
    <t>http://www.gcpvd.org/2012/03/19/open-providence-commission-for-transparency-and-accountability-meeting-today-march-19/</t>
  </si>
  <si>
    <t>http://www.phila.gov/data/executive-order/</t>
  </si>
  <si>
    <t>http://madison.legistar.com/ViewReport.ashx?M=R&amp;N=Text&amp;GID=205&amp;ID=1201083&amp;GUID=2EC21911-798D-4499-BFAF-96BDACBCD8C7&amp;Title=Legislation+Text</t>
  </si>
  <si>
    <t>http://www.illinois.gov/Government/ExecOrders/Documents/2012/execorder2012-03.pdf</t>
  </si>
  <si>
    <t>http://openstates.org/il/bills/98th/HB1040/</t>
  </si>
  <si>
    <t>http://www6.montgomerycountymd.gov/content/council/pdf/agenda/cm/2012/121126/20121126_GO2.pdf</t>
  </si>
  <si>
    <t>http://www.cityofchicago.org/city/en/narr/foia/open_data_executiveorder.html</t>
  </si>
  <si>
    <t>http://www.capitol.hawaii.gov/session2013/bills/HB632_CD1_.htm</t>
  </si>
  <si>
    <t>https://data.smcgov.org/Government/San-Mateo-County-Open-Data-Policy/pebe-j2ye</t>
  </si>
  <si>
    <t>http://le.utah.gov/~2013/bills/sbillenr/SB0283.pdf</t>
  </si>
  <si>
    <t>http://www.governor.ny.gov/executiveorder/95</t>
  </si>
  <si>
    <t>http://opentulsa.org/wp-content/uploads/2013/04/bd55b02c-59cd-46bb-8591-03642d5fde05.pdf</t>
  </si>
  <si>
    <t>https://www.cityoftulsa.org/media/448223/2015-07.pdf</t>
  </si>
  <si>
    <t>http://www.gencourt.state.nh.us/legislation/2012/HB0418.html</t>
  </si>
  <si>
    <t>http://www.nhliberty.org/bills/view/2013/HB155</t>
  </si>
  <si>
    <t>https://gist.github.com/rebeccawilliams/6311204</t>
  </si>
  <si>
    <t>http://www.open-austin.org/wp-content/uploads/2013/09/Memo-to-Mayor-and-Council-with-attached-Open-Government-Directive.pdf</t>
  </si>
  <si>
    <t>http://louisvilleky.gov/government/mayor-greg-fischer/read-open-data-executive-order</t>
  </si>
  <si>
    <t>http://www.scribd.com/doc/171673962/Resolution-Establishing-An-Open-Data-Policy-For-The-City-Of-Oakland-For-Making-Public-Data-Available-In-Machine-Readable-Formats-Using-Open-Data-Stand</t>
  </si>
  <si>
    <t>http://www.cityofwestsacramento.org/civica/filebank/blobdload.asp?BlobID=9779</t>
  </si>
  <si>
    <t>http://www.slideshare.net/Bytemarks/bill-53-fd1</t>
  </si>
  <si>
    <t>http://www.lamayor.org/garcetti_directs_city_departments_to_collect_data_for_open_data_initiative</t>
  </si>
  <si>
    <t>http://portal.cityofsacramento.org/OpenData</t>
  </si>
  <si>
    <t xml:space="preserve">https://opendata.lasvegasnevada.gov/dataset/Open-Data-Policy/fzgv-7d28 </t>
  </si>
  <si>
    <t>http://www.lasvegasnevada.gov/cs/groups/public/documents/document/chjk/mda5/~edisp/prd009912.pdf</t>
  </si>
  <si>
    <t>https://drive.google.com/open?id=0B_ILuYKPbN3qcHFKQktDaFRkR0E</t>
  </si>
  <si>
    <t>https://pittsburgh.legistar.com/LegislationDetail.aspx?ID=1632976&amp;GUID=C476BBD1-7CD9-4ED2-8A16-B7ECA89F4D40&amp;Options=ID%7CText%7C&amp;Search=open+data&amp;FullText=1</t>
  </si>
  <si>
    <t>http://nebula.wsimg.com/f3f47c94e13554f3b53e45220d02c783?AccessKeyId=EB836F96604CFAA85CBF&amp;disposition=0&amp;alloworigin=1</t>
  </si>
  <si>
    <t>http://www.hartford.gov/images/mayors/executive_order_open_data.pdf</t>
  </si>
  <si>
    <t>http://www.cityofboston.gov/news/uploads/32476_53_8_5.pdf // http://www.cityofboston.gov/news/default.aspx?id=6589</t>
  </si>
  <si>
    <t>http://mgaleg.maryland.gov/2014RS/bills/sb/sb0644t.pdf</t>
  </si>
  <si>
    <t>http://www.nashville.gov/Portals/0/SiteContent/MayorsOffice/docs/news/140512_OpenDataExecutiveOrder.pdf</t>
  </si>
  <si>
    <t>http://cityclerk.kcmo.org/liveweb/Documents/Document.aspx?q=2FOq%2bB1upNhpfL9WVOV53K2%2b29pUTv3WiNjkPAPuuhgfOYJLK%2foUThIZ9P7zAGRA</t>
  </si>
  <si>
    <t>http://cityclerk.kcmo.org/LiveWeb/Documents/Document.aspx?q=ZbIEEaWPo6OIEpZdlWPeDYolPDlZVDM%2fobeKL6dsBwK1tuYkgMQbXlyBecUa6zWX</t>
  </si>
  <si>
    <t>https://www.municode.com/library/mo/kansas_city/codes/code_of_ordinances?nodeId=PTIICOOR_CH2AD_ARTXVIOPDAPO</t>
  </si>
  <si>
    <t>https://web.archive.org/web/20150919010440/http://www.openjackson.org/policy</t>
  </si>
  <si>
    <t>http://city-egov.cincinnati-oh.gov/Webtop/ws/fyi/public/fyi_docs/Blob/3227.pdf?rpp=-10&amp;m=1&amp;w=doc_no%3D%272728%27</t>
  </si>
  <si>
    <t>https://github.com/cityofchattanooga/Chattanooga-Open-Data-Policy/blob/master/Open%20Data%20Policy.md</t>
  </si>
  <si>
    <t>http://www.slcinfobase.com/PPAREO/#!WordDocuments/opendataportalprocedures.htm</t>
  </si>
  <si>
    <t>https://apps.howardcountymd.gov/olis/LegislationDetail.aspx?LegislationID=839</t>
  </si>
  <si>
    <t>http://www.minneapolismn.gov/www/groups/public/@clerk/documents/webcontent/wcms1p-128978.pdf</t>
  </si>
  <si>
    <t>http://www.cityblm.org/Modules/ShowDocument.aspx?documentid=7183</t>
  </si>
  <si>
    <t>http://www.houstontx.gov/adminpolicies/8-7.html</t>
  </si>
  <si>
    <t>http://amherstny.iqm2.com/Citizens/FileOpen.aspx?Type=12&amp;ID=1239&amp;Inline=True</t>
  </si>
  <si>
    <t>http://legis.suffolkcountyny.gov/clerk/Resolution%20Packet/2014/reso_pack072914.pdf#page=792</t>
  </si>
  <si>
    <t>https://www.google.com/url?q=https://www.sandiego.gov/pad/programs/opendata&amp;sa=D&amp;ust=1469676752556000&amp;usg=AFQjCNFKnzYgF0YV6p0aics8tY-AZro4vg</t>
  </si>
  <si>
    <t>http://docs.sandiego.gov/council_reso_ordinance/rao2013/R-308684.pdf</t>
  </si>
  <si>
    <t>http://charmeck.org/maps/Documents/OpenDataPolicy.pdf</t>
  </si>
  <si>
    <t>http://www.cityofdenton.com/home/showdocument?id=22099</t>
  </si>
  <si>
    <t>http://www.cambridgema.gov/~/media/Files/informationtechnologydepartment/opendata/Open%20Data%20Initiative%20Guidelines.pdf</t>
  </si>
  <si>
    <t>https://data.cambridgema.gov/General-Government/Cambridge-Open-Data-Ordinance-092115/tf4d-q3qs</t>
  </si>
  <si>
    <t>http://www.jacksonms.gov/CivicAlerts.aspx?AID=460</t>
  </si>
  <si>
    <t>http://www.mesaaz.gov/home/showdocument?id=16678</t>
  </si>
  <si>
    <t>http://coablog.ashevillenc.gov/wp-content/uploads/2016/02/Resolution-No.-15-189.pdf</t>
  </si>
  <si>
    <t>http://wacocitytx.iqm2.com/Citizens/FileOpen.aspx?Type=4&amp;ID=6970&amp;MeetingID=1466</t>
  </si>
  <si>
    <t>https://cityoftacoma.legistar.com/LegislationDetail.aspx?ID=2558873&amp;GUID=754BE35D-0C23-421D-8CA0-62D244FD2368&amp;Options=&amp;Search=</t>
  </si>
  <si>
    <t>http://www.seattle.gov/Documents/Departments/SeattleGovPortals/CityServices/OpenDataPolicyV1.pdf</t>
  </si>
  <si>
    <t>https://drive.google.com/open?id=0B_ILuYKPbN3qSDBnM2lTRkxRN0Y2SFFXaDNCMVdKUGxIbzhV</t>
  </si>
  <si>
    <t>https://baltimore.legistar.com/LegislationDetail.aspx?ID=2547408&amp;GUID=10605A37-B70C-4878-A829-21C7AB1067D2</t>
  </si>
  <si>
    <t>http://www.victorvilleca.gov/uploadedFiles/CityServices/Open%20Data%20Policy.pdf</t>
  </si>
  <si>
    <t>http://sanjose.granicus.com/MetaViewer.php?view_id=&amp;event_id=2130&amp;meta_id=565140</t>
  </si>
  <si>
    <t>https://stpaul.legistar.com/LegislationDetail.aspx?ID=2694471&amp;GUID=B20D0CAD-629F-432E-8396-250E17D0A04B&amp;FullText=1</t>
  </si>
  <si>
    <t>http://www.portal.state.pa.us/portal/server.pt?open=512&amp;objID=708&amp;PageID=224602&amp;mode=2&amp;contentid=http://pubcontent.state.pa.us/publishedcontent/publish/cop_general_government_operations/oa/oa_portal/omd/p_and_p/executive_orders/2010_2019/items/2016_07.html</t>
  </si>
  <si>
    <t>http://www.littlerock.org/BoardOfDirectors/MeetingAgendas/Agendas/AGENDA%20-%20WEB%20-%205-3-2016/R%20-%20Open%20Data%20Policy.pdf</t>
  </si>
  <si>
    <t>http://www.scottsdaleaz.gov/Asset67096.aspx</t>
  </si>
  <si>
    <t>http://governor.delaware.gov/orders/EO057.pdf</t>
  </si>
  <si>
    <t>https://www.muni.org/Departments/Mayor/Documents/Open%20Data%20Policy.pdf</t>
  </si>
  <si>
    <t>http://www.nola.gov/mayor/press-releases/2016/20160801-pr-mayor-signs-executive-order-on-open-da/</t>
  </si>
  <si>
    <t>https://lincoln.ne.gov/city/council/agenda/2016/080816/16r180.pdf</t>
  </si>
  <si>
    <t>http://unifiedgov.maps.arcgis.com/sharing/rest/content/items/ad51020991e34ce5bc5dd1b02d68a088/data</t>
  </si>
  <si>
    <t>https://documents.mymadison.io/docs/napervilleopendatapolicy</t>
  </si>
  <si>
    <t>http://city.milwaukee.gov/ImageLibrary/Groups/cityOpenData/MilwaukeeOpenDataPolicy.pdf</t>
  </si>
  <si>
    <t>https://www.topeka.org/Documents/P115-OpenDataPolicy.pdf</t>
  </si>
  <si>
    <t>https://www.metrogis.org/MetroGIS/media/gis-documents/projects/003_MetroGISPolicyBoard_ResolutionOfSupport.pdf</t>
  </si>
  <si>
    <t>https://data.countyofriverside.us/Administrative-and-Fiscal-Services/Riverside-County-Open-Data-Policy/hzxb-t3uc</t>
  </si>
  <si>
    <t>https://www.bart.gov/sites/default/files/docs/BART_OPEN_DATA_POLICY_FINAL.pdf</t>
  </si>
  <si>
    <t>http://www.capecoral.net/OpenGov/Docs/AR%2073%20Open%20Data%20Policy.pdf</t>
  </si>
  <si>
    <t>https://topics.arlingtonva.us/open-government-resources/policy/</t>
  </si>
  <si>
    <t>http://www.bouldercounty.org/gov/data/pages/opendatapolicy.aspx</t>
  </si>
  <si>
    <t>https://drive.google.com/file/d/0B4SK5peGcfxzeHBzNDBVWjdRZUk/view</t>
  </si>
  <si>
    <t>http://www.njleg.state.nj.us/2016/Bills/S1000/727_R2.PDF</t>
  </si>
  <si>
    <t>http://citydocs.fcgov.com/?cmd=convert&amp;vid=72&amp;docid=2873946&amp;dt=AGENDA+ITEM&amp;doc_download_date=FEB-07-2017&amp;ITEM_NUMBER=17</t>
  </si>
  <si>
    <t>https://gis.tempe.gov/ordinances/open-data-resolution.pdf</t>
  </si>
  <si>
    <t>https://www.birminghamal.gov/2017/04/18/birmingham-mayor-signs-new-open-data-policy-via-executive-order/</t>
  </si>
  <si>
    <t>https://www-static.bouldercolorado.gov/docs/Open_Data_Policy_Final-1-201705011604.pdf</t>
  </si>
  <si>
    <t>https://salinas.legistar.com/LegislationDetail.aspx?ID=3062679&amp;GUID=5C4A098B-B9AB-4479-86F5-0A69BA7EAAEC&amp;Options=&amp;Search=</t>
  </si>
  <si>
    <t>http://riversideca.gov/manager/admin-manual/interdepartmental-services/03.016.00.pdf</t>
  </si>
  <si>
    <t>Legal Means</t>
  </si>
  <si>
    <t>Administrative Memo</t>
  </si>
  <si>
    <t>Mayoral Memo</t>
  </si>
  <si>
    <t>Executive Directive</t>
  </si>
  <si>
    <t>Legislation</t>
  </si>
  <si>
    <t>Executive Order</t>
  </si>
  <si>
    <t>Legislation (first version was an EO)</t>
  </si>
  <si>
    <t xml:space="preserve">Legislation </t>
  </si>
  <si>
    <t>Resolution</t>
  </si>
  <si>
    <t>Legislation [plan for a plan]</t>
  </si>
  <si>
    <t xml:space="preserve">Executive Order </t>
  </si>
  <si>
    <t>Council Resolution</t>
  </si>
  <si>
    <t>Internal policy</t>
  </si>
  <si>
    <t xml:space="preserve">Executive Directive </t>
  </si>
  <si>
    <t>City Manager Policy</t>
  </si>
  <si>
    <t xml:space="preserve">City Manager Policy </t>
  </si>
  <si>
    <t xml:space="preserve">Ordinance </t>
  </si>
  <si>
    <t>Ordinance</t>
  </si>
  <si>
    <t>Administrative Regulation</t>
  </si>
  <si>
    <t>Administrative Policy</t>
  </si>
  <si>
    <t>IT Policy</t>
  </si>
  <si>
    <t>Administrative Directive</t>
  </si>
  <si>
    <t xml:space="preserve">
Executive Order</t>
  </si>
  <si>
    <t>Administrative Guidelines</t>
  </si>
  <si>
    <t>Management Policy</t>
  </si>
  <si>
    <t xml:space="preserve">Council Resolution </t>
  </si>
  <si>
    <t xml:space="preserve">Administrative Policy </t>
  </si>
  <si>
    <t>City Council Ordinance</t>
  </si>
  <si>
    <t>City Council Resolution</t>
  </si>
  <si>
    <t xml:space="preserve">Resolution </t>
  </si>
  <si>
    <t>Admin Policy</t>
  </si>
  <si>
    <t>Board of Commisioners Resolution</t>
  </si>
  <si>
    <t>Operating Policy/Procedure</t>
  </si>
  <si>
    <t>Administrative Order</t>
  </si>
  <si>
    <t>Year Enacted</t>
  </si>
  <si>
    <t>2009</t>
  </si>
  <si>
    <t>2011</t>
  </si>
  <si>
    <t>2012</t>
  </si>
  <si>
    <t>2013</t>
  </si>
  <si>
    <t>2014</t>
  </si>
  <si>
    <t>2015</t>
  </si>
  <si>
    <t>2016</t>
  </si>
  <si>
    <t>2017</t>
  </si>
  <si>
    <t>Date Enacted</t>
  </si>
  <si>
    <t>7/21/2014</t>
  </si>
  <si>
    <t>09/30/2009</t>
  </si>
  <si>
    <t>10/17/2009</t>
  </si>
  <si>
    <t>10/21/2009</t>
  </si>
  <si>
    <t>3/28/2013 [newest]</t>
  </si>
  <si>
    <t>9/1/2011</t>
  </si>
  <si>
    <t>5/2011</t>
  </si>
  <si>
    <t>06/07/2011</t>
  </si>
  <si>
    <t>01/24/2012</t>
  </si>
  <si>
    <t>2/29/2012</t>
  </si>
  <si>
    <t>org. 3/19/2012 extened to 6/2012 http://www.providenceri.com/efile/2754</t>
  </si>
  <si>
    <t>04/26/2012</t>
  </si>
  <si>
    <t>6/2012</t>
  </si>
  <si>
    <t>9/18/2012</t>
  </si>
  <si>
    <t>10/24/2012</t>
  </si>
  <si>
    <t>12/11/2012</t>
  </si>
  <si>
    <t>2013/01/07</t>
  </si>
  <si>
    <t>1/10/2013</t>
  </si>
  <si>
    <t>03/07/2013</t>
  </si>
  <si>
    <t>03/12/2013</t>
  </si>
  <si>
    <t>03/11/2013</t>
  </si>
  <si>
    <t>12/21/15</t>
  </si>
  <si>
    <t>05/29/2013</t>
  </si>
  <si>
    <t>08/22/2013</t>
  </si>
  <si>
    <t>8/26/2013</t>
  </si>
  <si>
    <t>10/11/2013</t>
  </si>
  <si>
    <t>10/15/2013</t>
  </si>
  <si>
    <t>10/16/2013</t>
  </si>
  <si>
    <t>11/27/2013</t>
  </si>
  <si>
    <t>12/18/2013</t>
  </si>
  <si>
    <t>12/2013</t>
  </si>
  <si>
    <t>1/30/2014</t>
  </si>
  <si>
    <t>4/12/2016</t>
  </si>
  <si>
    <t>2/20/14</t>
  </si>
  <si>
    <t>3/11/2014</t>
  </si>
  <si>
    <t>3/24/2014</t>
  </si>
  <si>
    <t>3/26/2014</t>
  </si>
  <si>
    <t>4/07/2014</t>
  </si>
  <si>
    <t>4/08/2014</t>
  </si>
  <si>
    <t>5/12/2014</t>
  </si>
  <si>
    <t>5/22/2014</t>
  </si>
  <si>
    <t>6/5/2014, updated 10/22/2016</t>
  </si>
  <si>
    <t>5/27/2014</t>
  </si>
  <si>
    <t>5/29/2014</t>
  </si>
  <si>
    <t>5/31/2014</t>
  </si>
  <si>
    <t>6/5/2014</t>
  </si>
  <si>
    <t>07/07/2014</t>
  </si>
  <si>
    <t>08/01/2014</t>
  </si>
  <si>
    <t>8/25/2014</t>
  </si>
  <si>
    <t>9/18/2014</t>
  </si>
  <si>
    <t>10/6/2014</t>
  </si>
  <si>
    <t>10/7/2014</t>
  </si>
  <si>
    <t>12/23/2014</t>
  </si>
  <si>
    <t>01/02/2014</t>
  </si>
  <si>
    <t>1/1/2015</t>
  </si>
  <si>
    <t>2/09/2015</t>
  </si>
  <si>
    <t>2/19/15</t>
  </si>
  <si>
    <t>9/21/15</t>
  </si>
  <si>
    <t>9/1/2015</t>
  </si>
  <si>
    <t>10/1/2015</t>
  </si>
  <si>
    <t>10/13/2015</t>
  </si>
  <si>
    <t>12/15/15</t>
  </si>
  <si>
    <t>2/2/2016</t>
  </si>
  <si>
    <t>3/18/16</t>
  </si>
  <si>
    <t>3/21/2016</t>
  </si>
  <si>
    <t>4/5/2016</t>
  </si>
  <si>
    <t>2016/4/18/</t>
  </si>
  <si>
    <t>8/31/2016</t>
  </si>
  <si>
    <t>1/27/2016</t>
  </si>
  <si>
    <t>4/20/2016</t>
  </si>
  <si>
    <t>11/28/2016</t>
  </si>
  <si>
    <t>11/15/2016</t>
  </si>
  <si>
    <t>07/24/2016</t>
  </si>
  <si>
    <t>04/18/2017</t>
  </si>
  <si>
    <t>07/24/2017</t>
  </si>
  <si>
    <t>Prior Versions?</t>
  </si>
  <si>
    <t>2006 Admin Memo: http://www.scribd.com/fullscreen/26442622?access_key=key-20rfsh26eu0ob66xlbmu, 2011 Mayoral Memo: http://www.dcregs.dc.gov/Gateway/NoticeHome.aspx?noticeid=673973</t>
  </si>
  <si>
    <t>n/a</t>
  </si>
  <si>
    <t>2009 EO</t>
  </si>
  <si>
    <t>2010: http://www.sfbos.org/ftp/uploadedfiles/bdsupvrs/bosagendas/materials/bag110910_101155.pdf  2009: http://sfmayor.org/ftp/archive/209.126.225.7/executive-directive-09-06-open-data/index.html</t>
  </si>
  <si>
    <t>Executive Order 2012: http://www.illinois.gov/Government/ExecOrders/Documents/2012/execorder2012-03.pdf</t>
  </si>
  <si>
    <t>2012: http://www.gencourt.state.nh.us/legislation/2012/HB0418.html</t>
  </si>
  <si>
    <t>http://www.ci.austin.tx.us/edims/document.cfm?id=161941</t>
  </si>
  <si>
    <t xml:space="preserve">n/a </t>
  </si>
  <si>
    <t>CTO Policy</t>
  </si>
  <si>
    <t>2011 Executive Order</t>
  </si>
  <si>
    <t>n/a/</t>
  </si>
  <si>
    <t>Resolution 31-13, 4/4/2013</t>
  </si>
  <si>
    <t>2016 Resolution</t>
  </si>
  <si>
    <t>Population (ACS 2012; US Census 2012 est for counties)</t>
  </si>
  <si>
    <t>Policy</t>
  </si>
  <si>
    <t># of guidelines referenced</t>
  </si>
  <si>
    <t>% of guideline references of the total number of guidelines</t>
  </si>
  <si>
    <t>Jurisdiction</t>
  </si>
  <si>
    <t># of referenced guidelines</t>
  </si>
  <si>
    <t>% of guidelines referenced out of all guidelines</t>
  </si>
  <si>
    <t>157,274-847,681</t>
  </si>
  <si>
    <t xml:space="preserve">Guidance / Supplement </t>
  </si>
  <si>
    <t>http://blog.cookcountygov.com/opencc/wp-content/uploads/2011/09/Open_Cook_County_9.21.11.pdf</t>
  </si>
  <si>
    <t>http://nycopendata.pediacities.com/wiki/index.php/City_Policies (see whole wiki)</t>
  </si>
  <si>
    <t>http://cityofphiladelphia.github.io/slash-data/phl_opendata_plan.pdf</t>
  </si>
  <si>
    <t>http://www.montgomerycountymd.gov/open/Resources/Files/openMontgomery-Digital-Government-Strategy.pdf</t>
  </si>
  <si>
    <t>http://nys-its.github.io/open-data-handbook/ and PDF here: https://github.com/nys-its/open-data-handbook/blob/gh-pages/OpenDataHandbook.pdf?raw=true</t>
  </si>
  <si>
    <t>Open Data Advisory Board Charter
Open Data Implementation Plan (forthcoming)</t>
  </si>
  <si>
    <t>https://drive.google.com/open?id=0B_ILuYKPbN3qSk54YVdNTFlWS1E</t>
  </si>
  <si>
    <t>Developing here: https://docs.google.com/a/sunlightfoundation.com/document/d/11Wfpg4prY2DCmf6FUHQ3YHDThKCLsXhMP6Uj0zlP9pg/edit</t>
  </si>
  <si>
    <t>w.gmail.csunlight foundation</t>
  </si>
  <si>
    <t>CTO Policy "Open Data Policy V1.0", February 1, 2016</t>
  </si>
  <si>
    <t>http://www.sanjoseca.gov/DocumentCenter/View/55954</t>
  </si>
  <si>
    <t>Resolution 14,307 3/15/2016</t>
  </si>
  <si>
    <t>Implementation Authority</t>
  </si>
  <si>
    <t xml:space="preserve">OCTO, Chief Data Officer, Open Government Coordinator, Open Government Advisory Board </t>
  </si>
  <si>
    <t>Bureau of Technology Services</t>
  </si>
  <si>
    <t>Chief Data Officer (CDO) and Department Data Coordinators (DC) / Committee on Information Technology (COIT)</t>
  </si>
  <si>
    <t>Lexington-Fayette Urban County Government as a whole</t>
  </si>
  <si>
    <t>Department of Information Technology and Telecommunications</t>
  </si>
  <si>
    <t xml:space="preserve">n/a - This resolution was about creating a research body called the "Accountability and Transparency Cmomission." </t>
  </si>
  <si>
    <t>The Data Governance Advisory Board and Open Data Working Group</t>
  </si>
  <si>
    <t xml:space="preserve">Its puts the Information Technology Department in charge. </t>
  </si>
  <si>
    <t>Office of the Governor</t>
  </si>
  <si>
    <t xml:space="preserve">The Chief Administrative Officer is in charge.  </t>
  </si>
  <si>
    <t xml:space="preserve">The Chief Information Officer and Chief Data Officer are put in charge. </t>
  </si>
  <si>
    <t xml:space="preserve">The Chief Information Officer in consultation with the Office of Information Practices is in charge. </t>
  </si>
  <si>
    <t xml:space="preserve">Each County Department, board, commission, and agency shall designate a liaison; The County's Open Data Manager will be responsible for coordinating and avising Departments on how to mak their data open and accessible via the Open Data Portal; the County will establish an Open Data Committee </t>
  </si>
  <si>
    <t>The Chief Technology Officer and Chief Data Officer within the New York State Office of Information Technology Services</t>
  </si>
  <si>
    <t>It establishes an unnamed "committee of City employees and local volunteers to aide in the achievement of above goals."</t>
  </si>
  <si>
    <t>Open Data Advisory Board, CIO</t>
  </si>
  <si>
    <t xml:space="preserve">The Department of Information Technology and Department of Administration along with the Commissioner (who will assist agencies) are in charge. </t>
  </si>
  <si>
    <t>Open Data Management Team—Division of Information Technologies (with appoting Data Coordinators at each agency)</t>
  </si>
  <si>
    <t>City Manager and Open Government Governing Board</t>
  </si>
  <si>
    <t xml:space="preserve">Open Data Management Team (with agency Data Coordinators appointed by the CIO) </t>
  </si>
  <si>
    <t>City Administrator</t>
  </si>
  <si>
    <t>Open Data Advisory Board / Chief IT Manager &amp; Data Coordinators</t>
  </si>
  <si>
    <t xml:space="preserve">Director of Information Technology </t>
  </si>
  <si>
    <t>City Clerk / City Records Manager / Chief Information Officer / Open Data Advisory Group</t>
  </si>
  <si>
    <t>"An Open Data Steering Committee...will oversee the development of a citywide open data implementation plan.
l. The data architect will work with the Steering Committee to develop and implement the plan. 3. The Steering Committee will appoint representatives responsible for gathering and refreshing data."</t>
  </si>
  <si>
    <t>Implementation of the Open Data Intiative will be overseen by an Open Data Steering Committee comprised of persons designated by the City Manager from internal City departments and external stakeholders, who will work with the City's departments.</t>
  </si>
  <si>
    <t xml:space="preserve">Creates a Chief Data Officer, Agency Data Officer, and Open Data Advisory Panel, all with roles in implementation </t>
  </si>
  <si>
    <t>Open Data Management Team</t>
  </si>
  <si>
    <t>Open Government Committee</t>
  </si>
  <si>
    <t xml:space="preserve">Open Data Management Team </t>
  </si>
  <si>
    <t>Chief Information Officer in consultation with the City departments</t>
  </si>
  <si>
    <t>establishes a Council on Open Data</t>
  </si>
  <si>
    <t xml:space="preserve">Each Department Head will appoint a Departmental Data Coordinator to work with the Data Management Team </t>
  </si>
  <si>
    <t>City Manager</t>
  </si>
  <si>
    <t xml:space="preserve">"City departments will work in cooperation with the Department of Enterprise Technology Solutions"; also establishes an Open Data Executive Committee and Open Data Working Group </t>
  </si>
  <si>
    <t>"An Open Data Advisory Group shall be chaired by the Chief Information Officer, or the designee of the Chief Information Officer, and include open data coordinators from each city agency."</t>
  </si>
  <si>
    <t>oversight committee</t>
  </si>
  <si>
    <t xml:space="preserve">Facilitator and a task force </t>
  </si>
  <si>
    <t>Chief Information Officer (CIO) or designee and open data coordinators</t>
  </si>
  <si>
    <t>Enterprise Data Officer and Open Data Advisory Board</t>
  </si>
  <si>
    <t>"The Supervisor shall designate a department head to serve as a liaison to the Open Government Advisory Board. The liaison will lead the Open Government initiatives outlined in this Resolution, including working with town departments and agencies to establish standards for publication of information and the most effective means for making such information available. The liaison will report to the Supervisor regarding Open Government initiatives.
The Town Board shall appoint an Open Government Advisory Board. The Board shall consist of seven members, including the liaison, and shall be chaired by an individual designated by the Supervisor. The Advisory Board shall meet regularly at such times as the Board decides."</t>
  </si>
  <si>
    <t>Department of Information Technology</t>
  </si>
  <si>
    <t>Chief Data Officer</t>
  </si>
  <si>
    <t>Innovation &amp; Technology</t>
  </si>
  <si>
    <t>Task Force and Advisory Commision</t>
  </si>
  <si>
    <t>City’s Information Technology Department and Open Data Review Board</t>
  </si>
  <si>
    <t>Open Data Governance Committee</t>
  </si>
  <si>
    <t>City Manager's Office</t>
  </si>
  <si>
    <t>CTO, Open Data Manager</t>
  </si>
  <si>
    <t xml:space="preserve">City Manager </t>
  </si>
  <si>
    <t xml:space="preserve">City Manager's Office </t>
  </si>
  <si>
    <t>City manager</t>
  </si>
  <si>
    <t>City Council</t>
  </si>
  <si>
    <t>Governor's Office of Administration</t>
  </si>
  <si>
    <t xml:space="preserve">City Council </t>
  </si>
  <si>
    <t>Open Data Leadership Team</t>
  </si>
  <si>
    <t>Open Data Council</t>
  </si>
  <si>
    <t>Mayor</t>
  </si>
  <si>
    <t>Open Data Committee</t>
  </si>
  <si>
    <t xml:space="preserve">Regional Relationship </t>
  </si>
  <si>
    <t xml:space="preserve"> </t>
  </si>
  <si>
    <t>Open Operating Standard can be used by local government</t>
  </si>
  <si>
    <t xml:space="preserve">The Transparency Advisory Board created by the state to create recommendations concerning making public information more accessible online includes one member to represent county interests and one to represent municpal interests. In addition the policy indicates the review of certain kinds of local agency financial data for review for publication. </t>
  </si>
  <si>
    <t>It cites an "Opportunity for Localities to Participate. Localities are invited and are encouraged to submit data to the Open Data Website for publication in accordance with guidelines set forth in the Open Data Handbook.  ITS shall assist localities so they may use the Open Data Website.  Such assistance shall include but not be limited to technical assistance and expertise and accommodations shall be made for variations among local governments’ capacity and equipment."</t>
  </si>
  <si>
    <t>The Open Government Plan will describe steps the City of Austin will take to enhance and expand its practices to further cooperation among City departments, other governmental agencies, the public, and non-profit and private entities in fulfilling the City’s obligations.</t>
  </si>
  <si>
    <t>It cites: "Other executive branch entities not covered by this order, the legislative and judicial branches of state government, municipalities, and non-governmental organizations are encouraged to identify data in their possession that is appropriate for inclusion on the Connecticut Open Data Portal."</t>
  </si>
  <si>
    <t xml:space="preserve">Regional data center will house and maintain community portal for Allegheny County, based in Pittsburgh. </t>
  </si>
  <si>
    <t xml:space="preserve">Open Government Plan will outline "steps the Village will take to enhance and expand cooperation among its departments and agencies, other governmental agencies, private and nonprofit entities, and the public, to fulfull Village goals and obligations; including proposals to use technology platforms and links to appropriate websites to improve and inform the public about existing collaboration efforts, and use of innovative methods to obtain ideas from and to increase collaborations with those in the private sector, nonprofit and academic communities." </t>
  </si>
  <si>
    <t xml:space="preserve">"The Open Data Management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 </t>
  </si>
  <si>
    <t>policy outlines efforts to "enhance and expand cooperation among Metropolitan Government departments and agencies, other governmental agencies, private and nonprofit entities, and the public"</t>
  </si>
  <si>
    <t>Government Press Release</t>
  </si>
  <si>
    <t>http://www.bega-dc.gov/sites/default/files/documents/Press%20Release%20-%20Mayor%20Gray%20Announces%20New%20Open%20Government%20Initiatives%2010-29-14%20(2).pdf / http://mayor.dc.gov/release/mayor-bowser-announces-open-data-initiative-names-new-chief-technology-officer</t>
  </si>
  <si>
    <t>http://www.sfmayor.org/index.aspx?page=846&amp;recordid=127 // http://sfmayor.org/index.aspx?recordid=639&amp;page=846</t>
  </si>
  <si>
    <t>http://www.cookcountyil.gov/2011/09/21/preckwinkle-launches-open-data-website-data-cookcountyil-gov/</t>
  </si>
  <si>
    <t>http://www1.nyc.gov/office-of-the-mayor/news/081-12/mayor-bloomberg-signs-legislation-creating-a-citywide-comprehensive-open-data-policy</t>
  </si>
  <si>
    <t>https://cityofphiladelphia.wordpress.com/2012/04/27/mayor-nutter-signs-open-data-executive-order-3/</t>
  </si>
  <si>
    <t>https://www.cityofmadison.com/news/new-city-of-madison-open-data-ordinance</t>
  </si>
  <si>
    <t>http://www.cityofchicago.org/city/en/depts/mayor/press_room/press_releases/2012/december_2012/mayor_emanuel_expandsopendataoncityportalwithexecutiveorder.html</t>
  </si>
  <si>
    <t>http://www.ri.gov/press/view/18366</t>
  </si>
  <si>
    <t>https://www.ci.south-bend.in.us/residents-business-government/news/2013-8-21/mayor-buttigieg-launch-city%E2%80%99s-open-data-portal-website</t>
  </si>
  <si>
    <t>https://louisvilleky.gov/news/louisville-metro-releases-first-open-data-report</t>
  </si>
  <si>
    <t>https://www.cityofsacramento.org/City-Manager/Media-Releases/OpenData</t>
  </si>
  <si>
    <t>http://cityoflasvegas.tumblr.com/post/143018551108/updated-open-data-policy</t>
  </si>
  <si>
    <t>http://www.cityofboston.gov/news/Default.aspx?id=20265</t>
  </si>
  <si>
    <t>http://www.cincinnati-oh.gov/cityofcincinnati/news/cincinnati-s-open-data-portal-opens-the-books-on-government-operations/</t>
  </si>
  <si>
    <t>http://charmeck.org/city/charlotte/Newsroom/newsarchive/Pages/OpenDataPortal.aspx; http://charmeck.org/city/charlotte/citymanager/CommunicationstoCouncil/Documents/Memo%2086%20December%203,%202014.pdf#search=open%20data</t>
  </si>
  <si>
    <t>http://cityofdenton.com/Home/Components/News/News/4567/35?backlist=%2F</t>
  </si>
  <si>
    <t>http://www.detroitmi.gov/News/ArticleID/39/Mayor-Duggan-announces-new-Open-Data-Initiative-to-give-public-greater-access-to-city-data-and-information</t>
  </si>
  <si>
    <t>http://www.jacksonms.gov/CivicAlerts.aspx?AID=571</t>
  </si>
  <si>
    <t>http://coablog.ashevillenc.gov/2016/02/municipal-data-evolves-to-next-gen-in-asheville-open-data/</t>
  </si>
  <si>
    <t>http://murray.seattle.gov/mayor-murray-signs-historic-open-data-executive-order/</t>
  </si>
  <si>
    <t>http://www.sanjoseinfo.org/external/content/document/1914/2806926/1/Open%20Data%20Final.pdf</t>
  </si>
  <si>
    <t>http://www.scottsdaleaz.gov/news/city-council-commits-to-open-data_s4_p24496</t>
  </si>
  <si>
    <t>http://www.muni.org/departments/mayor/pressreleases/pages/20160427municipalityofanchorageadoptsopendatapolicy.aspx</t>
  </si>
  <si>
    <t>https://www.wycokck.org/uploadedFiles/Articles/2016-UG%20Expands%20Committment%20to%20Open%20Data%20and%20Transparency.pdf</t>
  </si>
  <si>
    <t>http://www.naperville.il.us/news-articles/city-council-adopts-policy-setting-framework-for-open-data-program/</t>
  </si>
  <si>
    <t>Sunlight Foundation Blogpost/Media Coverage</t>
  </si>
  <si>
    <t>http://sunlightfoundation.com/blog/2013/04/25/open-data-policy-evolution-san-francisco/</t>
  </si>
  <si>
    <t>http://sunlightfoundation.com/blog/2013/10/11/nycs-plan-to-release-all-ish-of-their-data/</t>
  </si>
  <si>
    <t>http://sunlightfoundation.com/blog/2012/12/04/montgomery-countys-new-open-data-bill/</t>
  </si>
  <si>
    <t>http://sunlightfoundation.com/blog/2013/07/03/aloha-hawaii-open-data-legislation/</t>
  </si>
  <si>
    <t>http://sunlightfoundation.com/blog/2013/03/13/a-look-at-utahs-future-in-open-data/</t>
  </si>
  <si>
    <t>http://sunlightfoundation.com/blog/2013/08/29/south-bend-indiana-signs-open-data-policy/</t>
  </si>
  <si>
    <t>http://sunlightfoundation.com/blog/2013/10/21/new-louisville-open-data-policy-insists-open-by-default-is-the-future/</t>
  </si>
  <si>
    <t>http://sunlightfoundation.com/blog/2013/10/29/oaklands-public-participation-route-to-open-data-legislation/</t>
  </si>
  <si>
    <t>Yes</t>
  </si>
  <si>
    <t>https://sunlightfoundation.com/blog/2016/03/11/crowdlaw-and-open-data-policy-a-perfect-match/</t>
  </si>
  <si>
    <t>http://sunlightfoundation.com/blog/2014/03/20/what-makes-pittsburghs-open-data-law-different/</t>
  </si>
  <si>
    <t>http://sunlightfoundation.com/blog/2014/04/11/boston-the-tale-of-two-open-data-policies/</t>
  </si>
  <si>
    <t>https://sunlightfoundation.com/blog/2015/03/25/detroit-embraces-transparency-with-new-open-data-portal/</t>
  </si>
  <si>
    <t>https://sunlightfoundation.com/blog/2015/08/10/opengov-voices-now-is-the-time-for-open-data-in-mesa/</t>
  </si>
  <si>
    <t>http://sunlightfoundation.com/blog/2015/12/17/waco-becomes-4th-what-works-city-to-pass-an-open-data-policy/</t>
  </si>
  <si>
    <t>https://sunlightfoundation.com/blog/2016/02/05/tacoma-becomes-sixth-what-works-city-to-adopt-an-open-data-policy/</t>
  </si>
  <si>
    <t>http://sunlightfoundation.com/blog/2016/03/31/opengov-voices-open-indpendence-brings-a-wealth-of-data-to-missourians/</t>
  </si>
  <si>
    <t>http://www.baltimoresun.com/news/maryland/baltimore-city/bs-md-ci-open-data-20160321-story.html</t>
  </si>
  <si>
    <t xml:space="preserve">Yes </t>
  </si>
  <si>
    <t>https://sunlightfoundation.com/blog/2016/04/06/opengov-voices-investing-in-open-data-analytics-in-san-jose/</t>
  </si>
  <si>
    <t>http://sunlightfoundation.com/blog/2016/04/28/opengov-voices-open-information-st-paul-makes-data-dynamic-relevant-and-user-friendly/</t>
  </si>
  <si>
    <t>https://sunlightfoundation.com/2016/09/28/how-scottsdale-plans-to-use-complementary-policies-to-open-up-city-data/</t>
  </si>
  <si>
    <t>http://www.bizjournals.com/kansascity/news/2016/12/09/unified-government-kck-open-data-initiative.html</t>
  </si>
  <si>
    <t>https://sunlightfoundation.com/2016/10/05/how-naperville-took-an-inclusive-participatory-approach-to-opening-city-data/</t>
  </si>
  <si>
    <t xml:space="preserve">Gov Portal / Website </t>
  </si>
  <si>
    <t>http://data.dc.gov/</t>
  </si>
  <si>
    <t>http://www.civicapps.org/datasets</t>
  </si>
  <si>
    <t>http://www.memphistn.gov/contracts/</t>
  </si>
  <si>
    <t>http://data.sfgov.org/</t>
  </si>
  <si>
    <t>http://www.texas.gov/en/connect/pages/open-data.aspx</t>
  </si>
  <si>
    <t>http://cookcounty.socrata.com</t>
  </si>
  <si>
    <t>http://data.lexingtonky.gov/</t>
  </si>
  <si>
    <t>http://data.raleighnc.gov</t>
  </si>
  <si>
    <t>http://www.opendatanyc.com</t>
  </si>
  <si>
    <t>https://data.providenceri.gov/</t>
  </si>
  <si>
    <t>http://www.phila.gov/data/</t>
  </si>
  <si>
    <t>https://data.cityofmadison.com/</t>
  </si>
  <si>
    <t>https://data.illinois.gov/</t>
  </si>
  <si>
    <t>https://data.montgomerycountymd.gov/</t>
  </si>
  <si>
    <t>http://data.cityofchicago.org</t>
  </si>
  <si>
    <t>http://data.hawaii.gov</t>
  </si>
  <si>
    <t>http://www.ri.gov/data/</t>
  </si>
  <si>
    <t>https://data.smcgov.org/</t>
  </si>
  <si>
    <t>http://www.utah.gov/open/</t>
  </si>
  <si>
    <t>https://data.ny.gov/</t>
  </si>
  <si>
    <t>https://www.cityoftulsa.org/our-city/open-tulsa/open-tulsa-dataset-list.aspx</t>
  </si>
  <si>
    <t>OPEN DATA POLICY COMPARISON</t>
  </si>
  <si>
    <t>Toronto</t>
  </si>
  <si>
    <t>Kitchener</t>
  </si>
  <si>
    <t>http://nhopengov.org/</t>
  </si>
  <si>
    <t>https://data.southbendin.gov/</t>
  </si>
  <si>
    <t>Region of York</t>
  </si>
  <si>
    <t>Ottawa</t>
  </si>
  <si>
    <t>Hamilton</t>
  </si>
  <si>
    <t>Montréal</t>
  </si>
  <si>
    <t>Waterloo</t>
  </si>
  <si>
    <t>Vancouver</t>
  </si>
  <si>
    <t>London</t>
  </si>
  <si>
    <t>Brampton</t>
  </si>
  <si>
    <t>Halifax</t>
  </si>
  <si>
    <t>Guelph</t>
  </si>
  <si>
    <t>https://data.austintexas.gov/</t>
  </si>
  <si>
    <t>Saanich</t>
  </si>
  <si>
    <t>http://portal.louisvilleky.gov/service/data</t>
  </si>
  <si>
    <t>http://data.oaklandnet.com</t>
  </si>
  <si>
    <t>http://data.cityofsacramento.org/home/</t>
  </si>
  <si>
    <t>TOTAL #n/a</t>
  </si>
  <si>
    <t>https://data.honolulu.gov/</t>
  </si>
  <si>
    <t>data.lacity.org</t>
  </si>
  <si>
    <t>https://opendata.lasvegasnevada.gov/</t>
  </si>
  <si>
    <t>TOTAL #Opposite</t>
  </si>
  <si>
    <t>http://www.data.ct.gov/</t>
  </si>
  <si>
    <t>https://data.cityofboston.gov/</t>
  </si>
  <si>
    <t>TOTAL</t>
  </si>
  <si>
    <t>CANADA</t>
  </si>
  <si>
    <t>http://data.maryland.gov</t>
  </si>
  <si>
    <t>https://data.nashville.gov/</t>
  </si>
  <si>
    <t>https://data.kcmo.org/</t>
  </si>
  <si>
    <t>https://data.cincinnati-oh.gov/browse</t>
  </si>
  <si>
    <t>https://data.slcgov.com/</t>
  </si>
  <si>
    <t>http://data.howardcountymd.gov/</t>
  </si>
  <si>
    <t>http://www.cityblm.org/index.aspx?page=464</t>
  </si>
  <si>
    <t>http://data.ohouston.org/</t>
  </si>
  <si>
    <t>http://clt.charlotte.opendata.arcgis.com/</t>
  </si>
  <si>
    <t>http://data.dentontxgis.opendata.arcgis.com/</t>
  </si>
  <si>
    <t>https://data.cambridgema.gov/</t>
  </si>
  <si>
    <t>http://data.ashevillenc.gov/</t>
  </si>
  <si>
    <t>https://data.cityoftacoma.org/</t>
  </si>
  <si>
    <t>http://www.ci.independence.mo.us/open/</t>
  </si>
  <si>
    <t>No</t>
  </si>
  <si>
    <t>http://data.sanjoseca.gov/home</t>
  </si>
  <si>
    <t>https://information.stpaul.gov/</t>
  </si>
  <si>
    <t>https://data.littlerock.org/</t>
  </si>
  <si>
    <t>http://data.scottsdaleaz.gov/</t>
  </si>
  <si>
    <t>http://yourdata.wycokck.org/</t>
  </si>
  <si>
    <t>http://data.naperville.opendata.arcgis.com/</t>
  </si>
  <si>
    <t>http://gis-hennepin.opendata.arcgis.com/</t>
  </si>
  <si>
    <t>https://data.arlingtonva.us/home</t>
  </si>
  <si>
    <t>https://data.nj.gov/</t>
  </si>
  <si>
    <t>http://www.fcgov.com/opendata/</t>
  </si>
  <si>
    <t>https://data.tempe.gov/</t>
  </si>
  <si>
    <t>https://bouldercolorado.gov/open-data</t>
  </si>
  <si>
    <t>http://www.riversideca.gov/transparency/data/</t>
  </si>
  <si>
    <t xml:space="preserve">Community Portal </t>
  </si>
  <si>
    <t>http://www.opendatadc.org/</t>
  </si>
  <si>
    <t>http://www.texastransparency.org/State_Finance/Spending/</t>
  </si>
  <si>
    <t>http://www.opendataphilly.org/</t>
  </si>
  <si>
    <t>http://data.openoakland.org/</t>
  </si>
  <si>
    <t>https://data.wprdc.org/organization/city-of-pittsburgh</t>
  </si>
  <si>
    <t>http://www.opendatacincy.org/</t>
  </si>
  <si>
    <t>https://chattanooga.demo.socrata.com/browse/?limit=100</t>
  </si>
  <si>
    <t>http://catalog.opensandiego.org/</t>
  </si>
  <si>
    <t>DEFINITIONS</t>
  </si>
  <si>
    <t>Open Data Framework / Accountability Policy</t>
  </si>
  <si>
    <t>Policy / Motion</t>
  </si>
  <si>
    <t>Policy Pilot Project</t>
  </si>
  <si>
    <t>Policy (in French)</t>
  </si>
  <si>
    <t>Terms of Reference</t>
  </si>
  <si>
    <t>Open Data Initiative</t>
  </si>
  <si>
    <t>High-level Framework (Action Plan underway)</t>
  </si>
  <si>
    <t>Minutes</t>
  </si>
  <si>
    <t>"Data"</t>
  </si>
  <si>
    <t>“Data” means statistical, or factual, quantitative, or qualitative information that are regularly maintained or created by or on behalf of a District agency, and controlled by such agency in structured formats, including statistical or factual information about image files and geographic information system data.</t>
  </si>
  <si>
    <t>The EO refers to specific kinds of information including "commonly used city forms and documents" "important city information" certain employee data  "notification of all contracts executed by the Mayor and a list of all city contractors and all city properties sold or purchased. In addition the following data is defined as available upon request: total bonded debt pension fund and the city charter.</t>
  </si>
  <si>
    <t>"High-value data set" means information that can be used to increase state agency accountability and responsiveness, improve public knowledge of the agency and its operations, further the core mission of the agency, create economic opportunity, or respond to need and demand as identified through public consultation. The term does not include information that is confidential or protected from disclosure under state or federal law."</t>
  </si>
  <si>
    <t>"Data means final versions of statistical or factual information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an agency. Such term shall not include information provided to an agency by other governmental entities nor shall it include image files such as designs drawings maps photos or scanned copies of original documents provided that it shall include statistical or factual information about such image files and shall include geographic information system data. Nothing in this chapter shall be deemed to prohibit an agency from voluntarily disclosing information not otherwise defined as "data" in this subdivision nor shall it be deemed to prohibit an agency from making such voluntarily disclosed information accessible through the single web portal established pursuant to section 23-502."</t>
  </si>
  <si>
    <t>"Public information hearings and votes accessible."</t>
  </si>
  <si>
    <t>"Data" means final versions of statistical or factual information: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an agency. Such term shall not include information provided to an agency by
other governmental entities nor shall it include image files such as designs drawings maps photos or scanned copies of original documents. Nothing in
this ordinance shall be deemed to prohibit an agency from voluntarily disclosing information not otherwise defined as "data" in this subdivision.</t>
  </si>
  <si>
    <t>Offical Link</t>
  </si>
  <si>
    <t xml:space="preserve">"Data" means final versions of statistical or factual information: (a) in alphanumeric form reflected in a list, table, graph, chart, or other non-narrative form that can be digitall transmitted or processed; and (b) regularly created or maintained by or on behalf of and owned by an agecny that records a measurement, transaction, or determination related to the mission of an agency. (goes on to describe what is not data in detail, too) </t>
  </si>
  <si>
    <t xml:space="preserve">Data means the final version of digital information:(a) (1)  in structured statistical or alphanumeric form (i.e. list table graph chart or other non-narrative form) that can be digitally transmitted or processed; or (2) in an unstructured factual or content form (i.e. fact sheet memorandum press release compliance guidance manual or other narrative form) that can be digitally transmitted or processed; and (b) regularly created or maintained by or on behalf of and owned by an agency that records file measurement transaction or [[determination]] final decision related to the mission of an agency. Data does not include any information provided to an agency by  another government entity; or any image file such as design drawing map photo or scanned copy of an original document. </t>
  </si>
  <si>
    <t>http://www1.toronto.ca/wps/portal/contentonly?vgnextoid=7e27e03bb8d1e310VgnVCM10000071d60f89RCRD</t>
  </si>
  <si>
    <t xml:space="preserve">“Data” means final versions of statistical or factual information that (i) are in alphanumeric form reflected in a list table graph chart or other non-narrative form that can be digitally transmitted or processed; and (ii) are regularly created or maintained by or on behalf of a city agency and are controlled by such city agency; and (iii) record a measurement transaction or determination related to the mission of an agency. The term “data” shall not include information provided to an agency by other governmental entities or image files such as designs drawings photos or scanned copies of original documents; provided however that the term “data” shall include statistical or factual information about image files and geographic information system (GIS) data.  </t>
  </si>
  <si>
    <t>"Data" means final versions of statistical or factual information:  (1)  In alphanumeric form reflected in a list table graph chart or other non-narrative form that can be digitally transmitted or processed; and (2)  Regularly created or maintained by or on behalf of and owned by an executive branch department that records a measurement transaction or determination related to the mission of that executive branch department. "Data set" means a named collection of related records on an electronic storage device with the collection containing individual data units organized or formatted in a specific and prescribed way often in tabular form and accessed by a specific access method that is based on the data set organization; provided that a data set shall not include any data that is protected from disclosure under applicable federal or state law or contract or data that is proprietary.</t>
  </si>
  <si>
    <t>http://www.kitchener.ca/en/insidecityhall/resources/I-015_-_CORPORATE_ACCOUNTABILITY__TRANSPARENCY.pdf</t>
  </si>
  <si>
    <t>MUNICIPALITY</t>
  </si>
  <si>
    <t>“Data” shall mean final versions of statistical or factual information that (i) are in alphanumeric form reflected in a list table graph chart or other non-narrative form that can be digitally transmitted or processed; (ii) are regularly created or maintained by or on behalf of a covered State entity and are controlled by such entity; and (iii) record a measurement transaction or determination related to the mission of the covered State entity.  The term “data” shall not include image files such as designs drawings photos or scanned copies of original documents; provided however that the term “data” shall include statistical or factual information about image files and geographic information system data.  “Data set” means a named collection of related records maintained on a storage device with the collection containing data organized or formatted in a specific or prescribed way often in tabular form. “Data set” means a named collection of related records maintained on a storage device with the collection containing data organized or formatted in a specific or prescribed way often in tabular form.</t>
  </si>
  <si>
    <t>It includes data documents maps and other formats of media.</t>
  </si>
  <si>
    <t>PROVINCE</t>
  </si>
  <si>
    <t>GOVERNMENT OPEN DATA PORTAL</t>
  </si>
  <si>
    <t>POPULATION</t>
  </si>
  <si>
    <t>“Data” means and is limited to final versions of statistical or factual, quantitative, or qualitative information that: (1) is in alphanumeric form reflected in a list, table, graph, chart, or other non-narrative form, that can be digitally trnsmitted or processed; and (2) is regularly received, created or maintained by or for a City department, office, administrative unity, commission, board, advisory committee or other subdivision of City government within the official jurisdiction of the Executive Branch; (3) records a measurement, transaction, or determination related to the business of the City and mission of such City subdivsion; and (4) is inclusive of software source code developed or maintained by or on behalf of the City of Tulsa. The term "data" shall not include information provided by other governmental entities or image files, such as designs, drawings, photos, or scanned copies of original documents; provided however, that the term "data" does include statistical or factual information about image files and geographic information systems (GIS) data.</t>
  </si>
  <si>
    <t>http://archives.york.ca/councilcommitteearchives/pdf/sep%2012%20ped%20open.pdf</t>
  </si>
  <si>
    <t xml:space="preserve">Close fit: "City Data" is referred to throughout the policy without formally being defined. </t>
  </si>
  <si>
    <t>http://ottawa.ca/calendar/ottawa/citycouncil/csedc/2010/05-04/englishdisposition56.htm</t>
  </si>
  <si>
    <t>Banff</t>
  </si>
  <si>
    <t>"Data" means final versions of statistical or factual information that (i) are in alphanumeric form reflected in a list, table, graph, chart or other non-narrative form, that can be digitally transmitted or processed; and (ii) are regularly created or maintained by or on behalf of a city agency and are controlled by such city agency; and (iii) record a measurement, transaction or determination related to the mission of an agency. The term "data" shall not include information provided to an agency by other governmental entities or image files, such as designs, drawings, photos or scanned copies of original documents; provided, however, that the term "data" shall include statistical or factual information about image files and geographic information system (GIS) data.</t>
  </si>
  <si>
    <t>http://www.hamilton.ca/NR/rdonlyres/A0ED2DE8-D7DE-40AC-9402-B2E86DDF2C4F/0/Jul1054__CM13012.pdf</t>
  </si>
  <si>
    <t>http://donnees.ville.montreal.qc.ca/fichiers/GTDO/encadrement/politique-DO/Politique-DO_2012-10-04.odt</t>
  </si>
  <si>
    <t>Alberta</t>
  </si>
  <si>
    <t>http://www.waterloo.ca/en/contentresources/resources/government/Corporate_Policies/A-007_Open_Data_Policy.pdf</t>
  </si>
  <si>
    <t>http://www.banffopendata.ca/</t>
  </si>
  <si>
    <t>http://vancouver.ca/files/cov/open-data-council-motion-20090519.pdf</t>
  </si>
  <si>
    <t xml:space="preserve">"'Data' means final versions of statistical or factual information that is: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that agency. 'Data set' means a named collection of related records on an electronic storage device, with the collection containing individual data units organized or formatted in a specific and prescribed way, often in tabular form, and accessed by a specific access method that is based on the data set organization; provided that a data set shall not include any data that are protected from disclosure under applicable federal or state law, or contract, or data that are proprietary or privileged."
</t>
  </si>
  <si>
    <t>http://council.london.ca/meetings/Archives/Agendas/Board%20Of%20Control%20Agendas/Board%20of%20Control%20Agendas%202010/2010-07-21%20Agenda/Item%2027.pdf</t>
  </si>
  <si>
    <t>"Data means final versions of statistical or facutal information that: is in alphanumeric form reflected in a list, table, graph, chart or other non- narrative form, that can be digitally transmitted or processed; and is regularly created or maintained by or on behalf of the City and is controlled by the City; and records a measurement, transaction or determination related to the mission of the City. The term “data” shall not include image files, such as designs, drawings, photos or scanned copies of original documents; provided, however, that the term “data” shall include statistical or factual information about image files and geographic information system (GIS) data."</t>
  </si>
  <si>
    <t>http://www.brampton.ca/EN/City-Hall/OpenGov/Documents/Brampton%20Open%20Data%20Policy.pdf</t>
  </si>
  <si>
    <t>"Data refers to all structured information, unless otherwise noted."</t>
  </si>
  <si>
    <t>http://www.region.halifax.ns.ca/council/agendasc/documents/120925ca1114.pdf</t>
  </si>
  <si>
    <t>“Data” means statistical, quantitative, or qualitative information that is regularly maintained, created, or obtained by or on behalf of a City department.</t>
  </si>
  <si>
    <t>Calgary</t>
  </si>
  <si>
    <t>http://guelph.ca/wp-content/uploads/GuelphOGF_Framework_Nov2012.pdf</t>
  </si>
  <si>
    <t>https://data.calgary.ca/</t>
  </si>
  <si>
    <t>http://www.saanich.ca/living/mayor/boards/pdf/2012/HSAC/AprHSACmins.pdf</t>
  </si>
  <si>
    <t>Edmonton</t>
  </si>
  <si>
    <t>http://data.edmonton.ca/</t>
  </si>
  <si>
    <t>"Data" means final versions of statistical or factual information that: 1. is reflected in a list, table, graph, chart, or other non-narrative form that can be digitally transmitted or processed; 2. is regularly created or maintained by or on behalf of a state agency; and 3. Records a measurement, transaction, or determination related to the mission of the agency or is provided to the agency by third parties pursuant to the law. "Data set" means a named collection of related records on a storage device, with the collection containing data organized or formatted in a specific or prescribed way, often in tabular form, and accessed by a specific method that is based on the data set organization;"</t>
  </si>
  <si>
    <t>Grande Prairie County</t>
  </si>
  <si>
    <t>http://data.countygp.ab.ca/</t>
  </si>
  <si>
    <t xml:space="preserve">""Data" means final versions of statistical or factual information that are in alphanumeric form reflected in a list, table, graph, chart or other non-narrative form; are regularly created or maintained by or on behalf of a city department and are controlled by such city department that can be digitally transmitted; records a measurement, transaction or determination related to the mission of an agency and is collected by a city agency where the agency is permitted to make the data available to the public. The term "data" shall not include information subject to privacy laws, or to copyright, patent, trademark or trade secret protection, or to confidentiality agreement, or that are otherwise protected by law, contract, ordinances, policies or other restrictions and requirements." </t>
  </si>
  <si>
    <t xml:space="preserve">"Data" means final versions of statistical or facutal information that (1) are in alphanumeric or geospatial form reflected in a list, table, graph, chart, map, or other nonnarrative format that can be digitall transmitted or processed; (2) are regularly created or maintained by or on behalf of a governmental entity and (3) record a measurement, transaction or determination or provide information on government services, initiative, and resources related to the mission of the covered government entity." </t>
  </si>
  <si>
    <t>Medicine Hat</t>
  </si>
  <si>
    <t>http://data.medicinehat.ca/</t>
  </si>
  <si>
    <t>Related Policy Link</t>
  </si>
  <si>
    <t xml:space="preserve">"“Data” or “Structured Data” means final versions of statistical or factual information that (i) 
have a high degree of standardized organization, such as information found in a tabular 
format, which allows for ready use by import into non-originating systems for purposes of 
searching, reporting or manipulation; and (ii) are regularly created or maintained in digital 
format by or on behalf of a Department and are controlled by such Department; and (iii) 
record a measurement, transaction or determination related to the mission of such 
Department. The terms “Data” and “Structured Data” shall not include information in a 
narrative form, information provided to a Department by other governmental entities; nor 
image files, such as designs, drawings, photos or scanned copies of original documents; 
provided, however, that the term “Data” shall include statistical or factual information 
about image files and geographic information system (GIS) data. The terms “Data” and 
“Structured Data” shall not include any records included in the definition of Protected 
Information, below." </t>
  </si>
  <si>
    <t>Red Deer</t>
  </si>
  <si>
    <t>http://data.reddeer.ca/</t>
  </si>
  <si>
    <t>Strathcona County</t>
  </si>
  <si>
    <t>https://data.strathcona.ca/</t>
  </si>
  <si>
    <t>"Data means statistical, factual, quantitataive, or qualitative information that is regularly maintained or created by or on behalf of a city agency."</t>
  </si>
  <si>
    <t>Chilliwack</t>
  </si>
  <si>
    <t>British Columbia</t>
  </si>
  <si>
    <t>http://www.chilliwack.com/main/page.cfm?id=2329</t>
  </si>
  <si>
    <t>http://www.kitchener.ca/en/insidecityhall/resources/FCS_Kitchener_OpenDataFrameworkIntroduction_Oct2313.pdf</t>
  </si>
  <si>
    <t>"Data means the final version of information that is created or maintained for or by a unit, but may also include documents provided to a unit as determined by the governmental Transparency and Accessible Data Guidance Document. Data includes, but is not limited to, documents, records, digital data, lists, tables, spreadsheets, graphs, charts, memoranda, minutes, manuals, and orders. Data includes key relevant statistical or factual information about an image file or geographic information system data that would aid in a search."</t>
  </si>
  <si>
    <t>Kamloops</t>
  </si>
  <si>
    <t>"Data Set means statistical or factual information (1) contained in structured data sets; and (2) 
regularly created or maintained by or on behalf of and owned by a department which supports or 
contributes to the delivery of its services, programs, and functions. Such term shall not include 
image files or other non-structured data sets. Nothing in this policy shall be deemed to prohibit a 
department from voluntarily sharing information not otherwise covered under this policy."</t>
  </si>
  <si>
    <t>http://www.kamloops.ca/downloads/maps/launch.htm</t>
  </si>
  <si>
    <t>http://www.ottawa.ca/calendar/ottawa/citycouncil/occ/2010/05-12/csedc/08-ACS2010-COS-ITS-0005-Open%20data%20%282%29.htm</t>
  </si>
  <si>
    <t>"Data or Data Sets - Records or information that is collected in an alphanumeric form reflected in a list, table, graph, or chart form that can be digitally transmitted or processed and is machine readable; or regularly created or maintained by or on behalf of and owned by the City that records a measurement, transaction, or determination related to the business of the City. Data or Data Sets shall not include information provided to the City by other governmental entities, nor shall it include image files, such as designs, drawings, maps, photos, or scanned copies of original documents."</t>
  </si>
  <si>
    <t>Kelowna</t>
  </si>
  <si>
    <t>http://www.kelowna.ca/CM/Page3936.aspx</t>
  </si>
  <si>
    <t>http://www.hamilton.ca/NR/rdonlyres/E6C548DD-2FE2-4D21-AF65-B24A2C8BEF2B/0/Aug09EDRMS_n197439_v1_10_1__Notice_of_Motion__Open_Data_Polic.pdf</t>
  </si>
  <si>
    <t xml:space="preserve">Open Government Plan will outline "Steps the Town will take to enhance and expand cooperation among its departments and agencies, other governmental agencies, private and nonprofit entities, and the public, to fulfill Town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 </t>
  </si>
  <si>
    <t>Langley</t>
  </si>
  <si>
    <t>"Resolved, that, for the purposes of this resolution, the term “data” shall be defined as final versions of statistical or factual information in alphanumeric form which can be digitally transmitted and processed and is regularly created or maintained by a County agency or department and shall not include images or information protected by intellectual property laws;"</t>
  </si>
  <si>
    <t>http://www.tol.ca/ServicesContact/OpenData/OpenDataCatalogue.aspx</t>
  </si>
  <si>
    <t>Data or Data Set means statistical or factual information in digital form which: (a) is reflected in a list, table, graph, chart, map, or database that can be digitally transmitted or processed; and (b) is regularly created or maintained and controlled by the City and is a “record” as defined in San Diego Municipal Code section 22.2602. This Policy does not prohibit the City from voluntarily disclosing information not otherwise defined as “Data Set” or “Data” in this subdivision, nor does it prohibit the City from making voluntarily disclosed information accessible through the single Web Portal described in Section 2 of this Policy.</t>
  </si>
  <si>
    <t>Nanaimo</t>
  </si>
  <si>
    <t>a value or set of values that represents a specific concept or concepts. Data becomes information when analyzed and possibly combined with other data in order to extract meaning and provide context.</t>
  </si>
  <si>
    <t>http://www.nanaimo.ca/datafeeds</t>
  </si>
  <si>
    <t>North Vancouver</t>
  </si>
  <si>
    <t>http://geoweb.dnv.org/data/</t>
  </si>
  <si>
    <t xml:space="preserve">"Data" means final versions of statistical or factual information (1) in alphanumeric form reflected in a list, table, graph, chart or other non-narrative form, that can be digitally transmitted or processed; and (2) regularly created or maintained by or on behalf of and owned by the City that records a measurement, transaction, or activity related to the mission of the City. Such term shall not include information provided to an agency by other governmental entities, nor shall it include image files, such as designs, drawings, maps, photos, or scanned copies of original documents, provided that it shall include statistical or factual information about such image files and shall include geographic information system data. Nothing in this directive shall be deemed to prohibit an agency from voluntarily disclosing information not otherwise defined as "data" in this subdivision, nor shall it be </t>
  </si>
  <si>
    <t>Regional District of  Okanagan-Similkameen</t>
  </si>
  <si>
    <t>http://www.rdos.bc.ca/departments/information-services/open-data-downloads/</t>
  </si>
  <si>
    <t>“Data” or “Data Sets” shall mean a collection of final versions of relevant statistical,
factual, geographical, or other information:
1. collected in an alphanumeric form reflected in a list, table, graph, chart, or similar
form that can be digitally transmitted or processed;
2. regularly created or maintained by or on behalf of and owned by the City that
records a measurement, transaction, or determination related to the business of the City;
3. includes metadata, if available, consistent with core metadata standards at a level
of granularity recommended by the Open Data Review Board (defined below) and a
description of the methods used in creating the Data or Data Set, including a
comprehensive list of sources;
4. maintained in a manner that is Machine Readable.
Data or Data Sets shall not include Protected Data (defined below) or information provided to
the City by other governmental entities. Nothing in this Chapter shall be deemed to prohibit the
City from voluntarily disclosing information not otherwise defined in this section as “Data” or
“Data Sets,” including, when appropriate, narrative in machine readable text, as long it is not
Protected Data.</t>
  </si>
  <si>
    <t>a. "Data" means statistical, factual, quantitative, or qualitative information that is regularly maintained or created by or on behalf of a City department.</t>
  </si>
  <si>
    <t>Prince George</t>
  </si>
  <si>
    <t>a. “Data” means statistical, factual, quantitative, or qualitative information that is
regularly maintained or created by or on behalf of a City department.</t>
  </si>
  <si>
    <t>http://princegeorge.ca/cityservices/online/odc/Pages/Documents.aspx</t>
  </si>
  <si>
    <t>2010</t>
  </si>
  <si>
    <t>“Data” means statistical, factual, quantitative, or qualitative information that is regularly maintained or created by or on behalf of a city department.</t>
  </si>
  <si>
    <t xml:space="preserve">City of Seattle Data
Data created, collected and/or maintained by the City of Seattle or by contractors or agencies on the City’s behalf.
</t>
  </si>
  <si>
    <t>http://www.saanich.ca/data/catalogue/index.php</t>
  </si>
  <si>
    <t>Surrey</t>
  </si>
  <si>
    <t>http://www.surrey.ca/city-services/658.aspx</t>
  </si>
  <si>
    <t>statistical, factual, quantitative, or qualititative information that is maintained or created by or on behalf of a City Agency</t>
  </si>
  <si>
    <t>Data: Structured information.</t>
  </si>
  <si>
    <t>cut and paste</t>
  </si>
  <si>
    <t>means statistical, factual, quantitative, or qualitative information that is regularly maintained or created by or on behalf of a City Department</t>
  </si>
  <si>
    <t>http://data.vancouver.ca/datacatalogue/index.htm</t>
  </si>
  <si>
    <t>7.1。 "Data" means statistical, factual, quantitative, or qualitative information that is created, maintained or in the possession of a city division, department, office or employee.</t>
  </si>
  <si>
    <t>Vernon</t>
  </si>
  <si>
    <t>Date Enacted (yyyy/mm/dd)</t>
  </si>
  <si>
    <t>http://www.vernon.ca/map/</t>
  </si>
  <si>
    <t>Victoria</t>
  </si>
  <si>
    <t xml:space="preserve">Data: final versions of statistical or factual information that (i) are in alphanumeric form reflected in a list, table, graph, chart, or other non-narrative form that can be digitally transmitted or processed; and (ii) are regularly created or maintained by or on behalf of a City department and are controlled by such City department; and (iii) record a measurement transaction or determination related to the mission of a department. The term "data" shall not include information provided to a department by other governmental entities. Data shall not include information that is available exclusively in paper format. </t>
  </si>
  <si>
    <t>http://www.victoria.ca/EN/main/city/open-data-catalogue.html</t>
  </si>
  <si>
    <t>N/A</t>
  </si>
  <si>
    <t>Data: Statistical, factual, quantitative, or qualitative information that is maintained or created by or on behalf of a Unified Government department.</t>
  </si>
  <si>
    <t>Regional District of North Okanagan</t>
  </si>
  <si>
    <t>http://datacatalogs.org/catalog/north-okanagan-bc</t>
  </si>
  <si>
    <t>2012/01/30</t>
  </si>
  <si>
    <t>Brandon</t>
  </si>
  <si>
    <t>Manitoba</t>
  </si>
  <si>
    <t>http://opengov.brandon.ca/open-government.aspx</t>
  </si>
  <si>
    <t>Data - Statistical, factual, quantitative, or qualitative information that is regularly maintained or created by or on behalf of the City.</t>
  </si>
  <si>
    <t>Winnipeg</t>
  </si>
  <si>
    <t>2014/03/03</t>
  </si>
  <si>
    <t>http://now.winnipeg.ca/</t>
  </si>
  <si>
    <t>Fredericton</t>
  </si>
  <si>
    <t>New Brunswick</t>
  </si>
  <si>
    <t>http://www.fredericton.ca/en/citygovernment/DataMain.asp</t>
  </si>
  <si>
    <t>2013/09/12</t>
  </si>
  <si>
    <t>“Data” means statistical, factual, quantitative, or qualitative information that is maintained or created by or on behalf of a City department. “Data” does not include information provided to a department or division by other governmental entities, nor does it include image files, such as designs, drawings, maps, photos or scanned copies of original documents. Nothing in this policy shall be deemed to prohibit the voluntary disclosure of information not otherwise defined as “data.”</t>
  </si>
  <si>
    <t>2010/05/12</t>
  </si>
  <si>
    <t>2011/09/11</t>
  </si>
  <si>
    <t>2012/10/04</t>
  </si>
  <si>
    <t>Nova Scotia</t>
  </si>
  <si>
    <t>2013/07/15</t>
  </si>
  <si>
    <t>2009/05/21</t>
  </si>
  <si>
    <t>www.region.halifax.ns.ca/opendata</t>
  </si>
  <si>
    <t>2010/07/21</t>
  </si>
  <si>
    <t>Ontario</t>
  </si>
  <si>
    <t>http://www.brampton.ca/EN/City-Hall/OpenGov/Pages/Welcome.aspx</t>
  </si>
  <si>
    <t>Data" means statistical, factual, textual, narrative, quantitative, or qualitative information in structured formats, including statistical or factual information about image files and geographic information system data.</t>
  </si>
  <si>
    <t>“Data” or “Data Sets” shall mean a collection of final versions of relevant statistical, factual, geographical or other information:</t>
  </si>
  <si>
    <t>2012/09/25</t>
  </si>
  <si>
    <t>“Data” means statistical, factual, quantitative, or qualitative information that is regularly maintained or created by or on behalf of a County agency or department, and controlled by such agency or department in structured formats.</t>
  </si>
  <si>
    <t>Burlington</t>
  </si>
  <si>
    <t>2012/11/13</t>
  </si>
  <si>
    <t>2012/04/19</t>
  </si>
  <si>
    <t>http://cms.burlington.ca/Page7429.aspx</t>
  </si>
  <si>
    <t>“Data” means statistical, factual, quantitative, or qualitative information that is regularly maintained or created by a District Department or a contractor, vendor or other entity on behalf of a District Department.</t>
  </si>
  <si>
    <t>“Data” means statistical, factual, quantitative, or qualitative information that is created, maintained or in the possession of a city division, department, office or employee.</t>
  </si>
  <si>
    <t>“Data” means final versions of statistical or factual information in alphanumeric form, in as granular form as possible, and reflected in a list, table, graph, chart, map, or other non-narrative form that can be digitally transmitted or processed, and regularly created or maintained by or on behalf of and owned by a State department or agency that records a measurement, transaction, or determination related to the mission of that State department or agency.</t>
  </si>
  <si>
    <t>http://openguelph.wpengine.com/open-data-guelph/</t>
  </si>
  <si>
    <t>Data means statistical, factual, quantitative, or qualitative information that is regularly maintained or created by or on behalf of the City;</t>
  </si>
  <si>
    <t>Population (2011 Census)</t>
  </si>
  <si>
    <t>Data: Statistical, factual, quantitative, or qualitative information that is maintained or created by or on behalf of the City of Birmingham Open Data Governance Team.</t>
  </si>
  <si>
    <t>Data – Up-to-date statistical or factual information (1) in alphanumeric form reflected in a list, table, graph, chart or other non-narrative form, that can be digitally transmitted or processed; and (2) regularly created or maintained by, or on behalf of, and owned by a city department related to the mission of that department. Data in this context does not include Word documents, whether draft or final, emails, working papers, or documents with similar purpose.</t>
  </si>
  <si>
    <t>http://www.hamilton.ca/ProjectsInitiatives/OpenData/</t>
  </si>
  <si>
    <t>“Data” means statistical, factual, quantitative, or qualitative information that is maintained or created by or on behalf of a city agency. This definition is inclusive of software source code developed or maintained by or on behalf of the City.</t>
  </si>
  <si>
    <t>“Data” is the statistical, factual, quantitative, or qualitative information that is regularly maintained or created by, or on behalf of, a City agency or department, and controlled in structured formats.</t>
  </si>
  <si>
    <t>Includes narrative, textual, geospatial, tabular, legislative, statistical, factual, quantitative, or qualitative information that are created, maintained by or on behalf of the City of Tempe if in the possession of a city department, office or employee.</t>
  </si>
  <si>
    <t>http://app.kitchener.ca/opendata/catalogue.aspx</t>
  </si>
  <si>
    <t>“Data” means statistical, factual, quantitative, or qualitative information that is maintained or created by or on behalf of a City agency. This definition is inclusive of software source code developed or maintained by or on behalf of the City.</t>
  </si>
  <si>
    <t>http://www.london.ca/city-hall/open-data/Pages/Open-Data-Data-Catalogue.aspx</t>
  </si>
  <si>
    <t>Milton</t>
  </si>
  <si>
    <t>http://icreateopendata.public.esolutionsgroup.ca/</t>
  </si>
  <si>
    <t>Mississauga</t>
  </si>
  <si>
    <t>http://www.mississauga.ca/portal/residents/publicationsopendatacatalogue</t>
  </si>
  <si>
    <t>Niagara Falls</t>
  </si>
  <si>
    <t>http://www.niagarafalls.ca/services/open/data</t>
  </si>
  <si>
    <t>Oakville</t>
  </si>
  <si>
    <t>http://oakville.ca/data/</t>
  </si>
  <si>
    <t>http://data.ottawa.ca/</t>
  </si>
  <si>
    <t>http://www.toronto.ca/open</t>
  </si>
  <si>
    <t>http://opendata.waterloo.ca/</t>
  </si>
  <si>
    <t>Welland</t>
  </si>
  <si>
    <t>http://www.welland.ca/open/Opendata.asp</t>
  </si>
  <si>
    <t>Windsor</t>
  </si>
  <si>
    <t>http://www.citywindsor.ca/opendata/Pages/Home.aspx</t>
  </si>
  <si>
    <t>http://www.york.ca/opendata/</t>
  </si>
  <si>
    <t>Region of Peel</t>
  </si>
  <si>
    <t>http://datacatalogs.org/catalog/region-of-peel-ontario</t>
  </si>
  <si>
    <t>Region of Waterloo</t>
  </si>
  <si>
    <t>http://datacatalogs.org/catalog/region-of-waterloo-ontario</t>
  </si>
  <si>
    <t>Region of Niagara</t>
  </si>
  <si>
    <t>http://datacatalogs.org/catalog/niagara_region_ca</t>
  </si>
  <si>
    <t>Gatineau</t>
  </si>
  <si>
    <t>Québec</t>
  </si>
  <si>
    <t>http://www.gatineau.ca/donneesouvertes/</t>
  </si>
  <si>
    <t>http://donnees.ville.montreal.qc.ca/</t>
  </si>
  <si>
    <t>Quebec City</t>
  </si>
  <si>
    <t>http://donnees.ville.quebec.qc.ca/</t>
  </si>
  <si>
    <t>Sherbrooke</t>
  </si>
  <si>
    <t>http://donnees.ville.sherbrooke.qc.ca/</t>
  </si>
  <si>
    <t>Regina</t>
  </si>
  <si>
    <t>Saskatchewan</t>
  </si>
  <si>
    <t>http://www.regina.ca/residents/open-government/data/</t>
  </si>
  <si>
    <t>"Public Data/Information"</t>
  </si>
  <si>
    <t>Enter into agreements with our regional partners to publish and maintain public datasets that are open and freely available while respecting privacy and security concerns as identified by the City Attorney.</t>
  </si>
  <si>
    <t>Saskatoon</t>
  </si>
  <si>
    <t>"Public Data"</t>
  </si>
  <si>
    <t>http://www.saskatoon.ca/DEPARTMENTS/Corporate%20Services/Corporate%20Information%20Services/OpenData/Pages/OpenData.aspx</t>
  </si>
  <si>
    <t>"Public data set" means a comprehensive collection of interrelated data that is available for inspection by the public in accordance with any provision of law and is maintained on a computer system by or on behalf of an agency. Such term shall not include:*(1) any portion of such data set to which an agency may deny access pursuant to the public officers law or any other provision of a federal or state law rule or regulation or local law; (2) any data set that contains a significant amount of data to which an agency may deny access pursuant to the public officers law or any other provision of a federal or state law rule or regulation or local law and where removing such data would impose undue financial or administrative burden; (3) data that reflects the internal deliberative process of an agency or agencies including but not limited to negotiating positions future procurements or pending or reasonably anticipated legal or administrative proceedings.</t>
  </si>
  <si>
    <t>Whitehorse</t>
  </si>
  <si>
    <t>Yukon</t>
  </si>
  <si>
    <t>http://data.whitehorse.ca/</t>
  </si>
  <si>
    <t>Public data set means a comprehensive collection of interrelated data that is available for inspection by the public in accordance with any provision of the Wisconsin Public Records Laws and the Madison Public Records Ordinance and is maintained on a computer system by or on behalf of an agency." Then procedes to include a host of exemptions including proprietary materials data that would "impose undue financial or administrative burden" to strip of confidential material for release and data "stored on an agency-owned personal computing device.</t>
  </si>
  <si>
    <t xml:space="preserve">"Public data" means all data that is collected by any unit of State or local governmnt in pursuance of that entity's official responsibilities which is otherwise subject to the Freedom of Information Act, and is not prohibited from disclosure pursuant to any other contravening legal instrument, including, but not limited to, a supserseding provision of federal or State law or an injunction from a court of competent jurisdiction." </t>
  </si>
  <si>
    <t>Public data set means a comprehensive collection of interrelated data that is available for inspection by the public under any provision of law and is maintained on a computer system by or on behalf of an agency. Public data set does not include any portion of a data set that is not subject to disclosure under any Federal or State law including the Maryland Public Information Act.</t>
  </si>
  <si>
    <t>“Public data” means any datum or data or data set published on the City of Chicago data portal.</t>
  </si>
  <si>
    <t>Public information means records of state or local government that are classified as public under Title 63G Chapter 2 Government Records Access and Management Act.</t>
  </si>
  <si>
    <t xml:space="preserve">“Publishable State data” shall mean data that is collected by a covered State entity where the entity is permitted required or able to make the data available to the public consistent with any and all applicable laws rules regulations ordinances resolutions policies or other restrictions requirements or rights associated with the State data including but not limited to contractual or other legal orders restrictions or requirements. Data shall not be Publishable State data if making such data available on the Open Data Website would violate statute or regulation (e.g. disclosure that would constitute an unwarranted invasion of personal privacy) endanger the public health safety or welfare hinder the operation of government including criminal and civil investigations or impose an undue financial operational or administrative burden on the covered State entity or State; </t>
  </si>
  <si>
    <t xml:space="preserve">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
</t>
  </si>
  <si>
    <t>Close fit. In the introductory language cites information controlled by the Public Records Act. "WHEREAS, in commitment to the spirit of Open Government, Louisville Metro Government will consider public information to be open by default and will proactively publish data and data containing information, consistent with the Kentucky Open Meetings and Open Records Act; and"</t>
  </si>
  <si>
    <t>Close fit: Data sets requested via public records = a criteria for consideration. The relevant language: "For purposes of identifying data sets for inclusion on the City of West Sacramento's data portal, The open data advisory group will consider the following: 
Whether the information embodied in the data set is reliable and accurate and is frequently the subject of a written request for public records and is of the type that is required to make available for inspection or copying;"</t>
  </si>
  <si>
    <t>"Information held by the City and County of Honolulu that has been deemed public information by the State Office of Information Practices should be made available in open, standards-based machine-readable formats."</t>
  </si>
  <si>
    <t>"Public data is any data, or data set published via the Open Data Portal"</t>
  </si>
  <si>
    <t>"Publishable data" means data that is collected by a state agency where the agency is permitted to make the data avialable to the public, consistent with any and all applicable laws, rules, regulations, ordinances, resolutions, policies or other restrictions, requirements or rights associated with the state data, including but not limited to contractual or other legal orders, restrictions or requirements;</t>
  </si>
  <si>
    <t>"Public Data" or "Information" means any data or informaiton generated or recieved by the eCity of Kansas City that can be made public to the extent such action is lawful and prudent.</t>
  </si>
  <si>
    <t>Public Data Set means, except as otherwise provided herein, a Data Set that is available for inspection by the public in accordance with any provision of law and is maintained on a computer system by, or on behalf of, a City Department. Public Data Set does not include: (lists exemptions)</t>
  </si>
  <si>
    <t>"Public data set" means a comprehensive collection of interrelated data that is available for inspection by the public in accordance with any provision of law and is maintained on a computer system by, or on behalf of the City. Such term shall not include:
(1) any portion of such data set to which an agency may deny access pursuant to law enforcement or any other provision of a federal or state law, rule or regulation, or local law;
(2) any data set that contains a significant amount of data to which an agency may deny access pursuant to law enforcement or any other provision of a federal or state law, rule, or regulation or local law and where removing such data would impose undue financial or administrative burden;
(3) data that reflects the internal deliberative process of the City, including but not limited to negotiating positions, future procurements, or pending or reasonably anticipated legal or administrative proceedings;
(4) data stored on an City-owned personal computing device, or data stored on a portion of a network that has been exclusively assigned to a City employee or a single City owned or controlled computing device;
(5) materials subject to copyright, patent, trademark, confidentiality agreements, or trade secret protection;
(6) proprietary applications, computer code, software, operating systems or similar materials;
or
(7) employment records, internal employee-related directories or lists, and facilities data, information technology, other data related to City administration.</t>
  </si>
  <si>
    <t>WHEREAS, in commitment to these objections, the City will consider public information to be open and will proactively publish data consistent with applicable public records law;</t>
  </si>
  <si>
    <t>close fit - “Publishable data” means data that is not protected or sensitive and that has
been prepared for release on the Open Data Web Portal.</t>
  </si>
  <si>
    <t>7.5. "Open Data" means Publishable Data that is available online, in an Open Format, with minimal legal encumbrances on use or reuse. 
7.11,	"Publishable Data" means Data that has value for decision-making, is not Protected or Sensitive and that has been prepared for release on the Open Data Portal for non-commercial purpose.</t>
  </si>
  <si>
    <t>Publishable Data- data that is collected by a covered MOA entity where the entity is permitted, required, or able to make the data available to the public consistent with any and all applicable laws, rules, regulations, ordinances, resolutions, policies or other restrictions, requirements, or rights associated with the Cify data including but not limited to contractual or other legal orders, restrictions or requirements. Data shall not be Publishable Data if making such data available on the Open Data Portal would violate statute or regulation (e.g. disclosure that would constitute an unwarranted invasion of personal privacy), endanger the public health, safety, or welfare, hinder the operation of governmnet including criminal and civil investigations or impose an undue financial operational or administrative burden on the City</t>
  </si>
  <si>
    <t>Publishable Data - Data which is not protected or sensitive and which has been prepared for release as open data.</t>
  </si>
  <si>
    <t>”Publishable data” means data which is not protected or sensitive and which has been prepared for release to the public.</t>
  </si>
  <si>
    <t>“Publishable Data” shall mean Data or Data Sets that are not Protected Data or otherwise sensitive information and that have been prepared for release on the open data web portal.</t>
  </si>
  <si>
    <t>“Public Information” means information relating to the conduct of the public’s business prepared, owned, used, or retained by the County of Riverside.</t>
  </si>
  <si>
    <t>“Publishable data” means data which are not protected or sensitive and which has been prepared for release on the open data web portal.</t>
  </si>
  <si>
    <t>“Publishable Data” means Data that has value for decision-making, is not Protected or Sensitive and that has been prepared for release on the Open Data Portal for non-commercial purpose.</t>
  </si>
  <si>
    <t>(9) Public data or information means any data or information generated or received by the City that can be made public, to the extent such action is lawful and prudent;</t>
  </si>
  <si>
    <t>Public Data – All non-proprietary data generated or received by the City of Boulder which is not protected or sensitive and which has been prepared for release to the public.</t>
  </si>
  <si>
    <t>https://public.resource.org/8_principles.html</t>
  </si>
  <si>
    <t>“Publishable data” means data which is not protected or sensitive and which has been prepared for release to the public.</t>
  </si>
  <si>
    <t>“Public Information” is information relating to the conduct of the public’s business prepared, owned, used, or retained by the City of Riverside.</t>
  </si>
  <si>
    <t>Data which is not protected by law or otherwise, or sensitive, proprietary or confidential information that has been prepared for release to external data users</t>
  </si>
  <si>
    <t>Open Data Team</t>
  </si>
  <si>
    <t>"Open Data"</t>
  </si>
  <si>
    <t>Open Data Working Group</t>
  </si>
  <si>
    <t>"Open data is not data that is governed by privacy, security, confidentiality or any protection of the law."</t>
  </si>
  <si>
    <t>Working Group on Open Data</t>
  </si>
  <si>
    <t xml:space="preserve">"Open Data is a method by which data is made open and freely available to everyone to be republished or used as they wish." </t>
  </si>
  <si>
    <t>(D) “Open Data” means any Data, which does not conatin protected information or sensitive information and which is made available online in Open Format, with no legal encumbrances on use or reuse. This definition is inclusive of any software source code made available online (“open source software”). However, Open Data is not information that is treated exempt under the Open Records Act or other Oklahoma law.</t>
  </si>
  <si>
    <t>Corporate Management Team</t>
  </si>
  <si>
    <t>Open Data or Information means public data or information made readily available online utilizing best practice structures and formats when possible.</t>
  </si>
  <si>
    <t>GIS Services and Halifax Regional Municipality</t>
  </si>
  <si>
    <t>"'Open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t>
  </si>
  <si>
    <t>adoption rate of a version of policy(total score/31*2)</t>
  </si>
  <si>
    <t xml:space="preserve">Close fit: "Open Data" is referred to throughout the policy without formally being defined. "RESOLVED, that the City of Oakland hereby establishes an Open Data Policy that the City shall make every reasonable effort to ensure that City Data is published in machine readable formats using prevailing open standards for data, documents, maps, and other formats of media for the purpose of making City Data available to the greatest number of users and for the greatest number of applications in a manner that is open and accessible to the public to be maintained in a catalog on a single City website ('Open Data'); and be it 
"
</t>
  </si>
  <si>
    <t>"Open Data is raw data generated or collected by government agencies made freely available for use by the public, subject only to valid privacy, confidentiality, security, and other legal restrictions."</t>
  </si>
  <si>
    <t xml:space="preserve">"For the purposes of this policy, the term "open data" refers to publicly available data structured in a way that enables the data to be fully discoverable and usable by end users." </t>
  </si>
  <si>
    <t>“Open data” means data that is available online, in open format, with no legal encumbrances on use or reuse.</t>
  </si>
  <si>
    <t>"“Open Data” means any “public record” as defined by the RTKL which could be made available online using Open Format data, as well as best practice Open Data structures and formats when possible. Open Data also may include exempt records which can be disclosed to the public pursuant to the Mayor’s discretion as set forth in Section 506(c) of the RTKL. See 65 P.S. §67.506(c)."</t>
  </si>
  <si>
    <t># of close fit</t>
  </si>
  <si>
    <t xml:space="preserve">""Open data" means data that, consistent with any applicable laws, rules, regulations, ordinance, resolutions, policies, or other restrictions including requirements or rights associated with the data, a state entity: (1) has collected and (2) is permitted, required or able to make available to the public. "Open data" includes contractual or other legal orders, restrictions, or requirements." </t>
  </si>
  <si>
    <t>"“Open Data” means Structured Data that is collected by a Department covered by this 
Executive Order where the Department is permitted, required or able to make the Data 
available to the public, consistent with any and all applicable laws, rules, regulations, ordinances, resolutions, policies or other restrictions, requirements or rights associated with 
the Data, including but not limited to contractual or other legal orders, restrictions or 
requirements. Data shall not be Open Data if it meets the definition of Protected 
Information."</t>
  </si>
  <si>
    <t xml:space="preserve"> # of opposite</t>
  </si>
  <si>
    <t># of blank space and n/a</t>
  </si>
  <si>
    <t># of adopted guidelines</t>
  </si>
  <si>
    <t>WWC?</t>
  </si>
  <si>
    <t xml:space="preserve">"Open data" or "Information" means public data or information made readily available online, utilizing best practice structures and formats when possible. </t>
  </si>
  <si>
    <t>"Open Data. The word “Open Data” shall refer to structured data (i.e. tabular or relational, such as spreadsheets and databases, and as opposed to solely textual documents) that is collected, created, or stored by the City that is a matter of public record or otherwise accessible by a FOIA request. This ordinance does not require or restrict posting public records outside of the open data portal.  Open data shall include but not be limited to:
1)    Spatial (GIS)
2)    Tabular (.csv or spreadsheets)
3)    Live web feeds (RSS, XML)
4)    Budget, financial, and performance data
5)    Data and figures contained in published documents such as finished reports, grant applications, etc."</t>
  </si>
  <si>
    <t>"Open Data means public information that should be freely available for use and re-use that does 
not need to be kept private due to federal law, state statute, city ordinance, or other policy."</t>
  </si>
  <si>
    <t>"Open Data - Open data is data or data sets (as defined above) that can be freely used, shared and built-on by anyone, anywhere, for any purpose."</t>
  </si>
  <si>
    <t>data made public and provided in a convenient, modifiable form such that there are no unnecessary technological obstacles to the use of the data. For purposes of this policy, open data is machine readable, available in bulk, and provided in an open format such as a .CSV file. Charlotte’s open data is generated and maintained by the City, openly shared, and available to the public in accordance with public records laws.</t>
  </si>
  <si>
    <t>H. “Open Data” shall mean all Data or Data Sets that the City makes accessible to the public
pursuant to this Ordinance.</t>
  </si>
  <si>
    <t>"Open data" means data that is available online, in an open format, with no legal encumbrances on use or reuse.</t>
  </si>
  <si>
    <t>“Open data” means data that is available online, in an open format, with minimal legal encumbrances on use or reuse.</t>
  </si>
  <si>
    <t>“Open data” means data that is available online, in an open format, with no legal encumbrances on use or reuse.</t>
  </si>
  <si>
    <t>Specific datasets that are made available to the public by the City.</t>
  </si>
  <si>
    <t xml:space="preserve">
Open Data
Data “pushed”, or made available through channels like data.seattle.gov, to the public by the City in formats that facilitate analysis and the development of innovative technology solutions. 
</t>
  </si>
  <si>
    <t>Publishable Data that is available online, in an Open Format, with no legal encumbrances on use or reuse, and is available for the public to access and download in full without fees or a requirement of registration. Legal encumbrances include federal copyright protections and other, non-statutory legal limitations on how or under What conditions the Publishable Data may be used, but do not include any processes required to ensure public access to Publishable Data or to protect the central online location/website from which Publishable Date is accessed from unlawful abuse, damage or impairment.</t>
  </si>
  <si>
    <t>Open Data: Data made open and freely available to the public to be republished, manipulated,
or used in any other way without restriction.</t>
  </si>
  <si>
    <t xml:space="preserve">Open Data: Data made open and freely available to the public to be republished, manipulated,
or used in any other way without restriction. </t>
  </si>
  <si>
    <t>“open data” (i.e. publicly available data structured in a way that enables the data to be fully available and usable by end users)</t>
  </si>
  <si>
    <t>b. "Open data" means data that is available online, in open format, with no legal encumbrances on use or reuse, and not subject to an exemption from disclosure under the Arkansas Freedom of Information Act (“FOIA”).</t>
  </si>
  <si>
    <t>7.5. "Open Data" means Publishable Data that is available online, in an Open Format, with minimal legal encumbrances on use or reuse.</t>
  </si>
  <si>
    <t xml:space="preserve">Open Data- data which is made open and freely available to everyone to be republished or used as they wish. </t>
  </si>
  <si>
    <t>Open Data: Data that can be freely used, reused, and redistributed by anyone - subject only, at most, to the requirement to attribute and share</t>
  </si>
  <si>
    <t>Open Data: Data made open and freely available online to the public to be republished, manipulated, or used in any other way without restriction.</t>
  </si>
  <si>
    <t>Open Data - Any data which does not contain protected information or sensitive information and which is made available online with minimal legal encumbrances on use or reuse.</t>
  </si>
  <si>
    <t>“Open data” means data that is available online, in an open format, with no legal encumbrances on use or reuse, and is available for all to access and download in full without fees [or a requirement of registration]. “Legal encumbrance” includes federal copyright and privacy protections and other, non-statutory legal limitations on how or under what conditions a dataset may be used.</t>
  </si>
  <si>
    <t>F. “Open Data” shall mean all Data or Data Sets that the City makes accessible to the public pursuant to this Policy.</t>
  </si>
  <si>
    <t>“Open data” means data that are available online, in an open format, with no legal encumbrances on use or reuse.</t>
  </si>
  <si>
    <t>Open Data are datasets, containing Public Records (as defined in Public Records Policy), produced by the county, provided in bulk, for download on the Internet, in machine-readable standard formats, and includes metadata (information about the data format and content).</t>
  </si>
  <si>
    <t>“Open Data” means Publishable Data that is available online, in an Open Format, with minimal legal encumbrances on use or reuse.</t>
  </si>
  <si>
    <t>“Open data” means data that is collected by an agency that is not prohibited from being made available to the public or another State agency by applicable laws, rules, regulations, policies, or other restrictions, requirements or rights associated with such data, including, but not limited to, contractual or other legal orders, restrictions or requirements.</t>
  </si>
  <si>
    <t>(4) Open data means public data or information made readily available online, utilizing best practice structures and formats when possible, with no legal restrictions on use or reuse, unless otherwise required by law;</t>
  </si>
  <si>
    <t>Open Data: Data selected to be made open and freely available online to the public to be republished, manipulated, or used in any other way without restriction.</t>
  </si>
  <si>
    <t>Open data is machine-readable data that is free of charge and anyone is free to use, reuse, and redistribute it. It is available online, in an open format, with no legal encumbrances on use or reuse, and is available for all to access and download in full without fees. “Legal encumbrance” as used here, includes federal copyright protections and other, non-statutory legal limitations on how or under what conditions data may be used. Attribution and sharing may be required, but open data is otherwise free of restrictions.</t>
  </si>
  <si>
    <t>“Open data” means data that is available online, in an open format, with no legal encumbrances on use or reuse, and is available for all to access and download in bulk without fees or a requirement of registration. “Legal encumbrance” includes copyright protections and other, non-statutory legal limitations on how or under what conditions a dataset may be used. This definition is also inclusive of any software source code made available online (“open source software”).</t>
  </si>
  <si>
    <t>Specific documents, data or datasets, which are not sensitive or protected and that have been prepared for release to external users online, in an open format, with no legal encumbrances on use or reuse, and available for all to access and download in full without fees or a requirement of registration</t>
  </si>
  <si>
    <t>“Open data” means data that is available online, in an open format, with no legal encumbrances on use or reuse, and is available for all to access and download in full without fees or a requirement of registration. “Legal encumbrance” includes federal copyright protections, federal and state trademark protections, and other, non-statutory legal limitations on how or under what conditions a dataset ma be used. This definition is also inclusive of any software source code made available online (“open source software”).</t>
  </si>
  <si>
    <t>2016 WWC</t>
  </si>
  <si>
    <t>APPLIED TO SUNLIGHT GUIDELINES</t>
  </si>
  <si>
    <t xml:space="preserve">What Data Should Be Public </t>
  </si>
  <si>
    <t>1. Proactively release government information online</t>
  </si>
  <si>
    <t>2015 WWC</t>
  </si>
  <si>
    <t>"To increase accountability and transparency, promote informed public participation, and create economic development opportunities, each District agency shall expand access to information by making it proactively available online, and when practicable, in an open format that can be retrieved, downloaded, indexed, sorted, searched, and reused by commonly used Web search applications and commonly used software to facilitate access to and reuse of information. Examples of open format include HTML, XML, CSV, JSON, RDF or XHTML. The Freedom of Information Act creates a presumption in favor of openness and publication (to the extent permitted by law and subject to valid privacy, confidentiality, security, or other restrictions)."</t>
  </si>
  <si>
    <t xml:space="preserve">A close fit: "Each state agency shall post on a generally accessible Internet website maintained by or for the agency each high-value data set created or maintained by the agency," ... under certain conditions listed in the policy </t>
  </si>
  <si>
    <t>A close fit: Presumption to open: "d. With respect to County information and data, the presumption shall be in favor of openness, to the extent permitted by law and subject to valid privacy, confidentiality, security, or other restrictions and exemptions afforded under FOIA or other applicable federal, state of local laws. Where practicable, County Officials shall publish all data that is not subject to valid exemptions provided under FOIA as well as privacy, security, or privilege limitations or that is not otherwise made available by the County pursuant to other initiatives."</t>
  </si>
  <si>
    <t>n/a [but it is mentioned in the tech standards: ""Open By Default. All public data sets must be considered open unless they contain information designated as sensitive, private, or confidential as defined by the Citywide Data Classification Policy or information that is exempt pursuant to the Public Officers Law, or any other provision of a federal or state law, rule or regulation or local law. The Agency submitting the data set is required to review its status and maintain currency with public disclosure requirements." ]</t>
  </si>
  <si>
    <t>A close fit: "There is hereby established an open operating standard, to be kown as "Illinois open data," for the state of Illinois. Under this open operating standard, each agency of State government under the jurisdiction of the Governor shall make available public data sets of public information. Any local unit of government may adopt the State standard for itself." Also: "Public data sets that are made available on the Internet by agencies shall be accessible through a single web portal that is linked to data.illinois.gov or any successor website maintained by, or on behalf of, the State of Illinois. If an agency cannot make all such public data sets available on the single web portal, the agency shall report to the Office of the Governor the public data set or sets it is unable to make available, the reasons why it cannot do so, and the date by which the agency expects those data sets to be available on the single web portal."</t>
  </si>
  <si>
    <t xml:space="preserve">A close fit: "In order to support the Intiative's mission to expand the information about state government that is available online, state agencies will collaborate to post a greater bredth of information online and make such information easier to find, including, but not limited to: Financial reports, audits, permits, regulations, forms, performance measures, contracts, grants." </t>
  </si>
  <si>
    <t>Close fit: 
Definition of Open Data Portal
"...The purpose of the Open Data Portal is to create public and open access to Datasets which have specifically been prepared for relase as Open Data."
Section 3. "Open Data Portal"
"...the City's Datasets will be publicly available online."</t>
  </si>
  <si>
    <t xml:space="preserve">Departments shall publish information ... frequently requested under the Texas Public Information Act online and preserve and maintain electronic records. "With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 </t>
  </si>
  <si>
    <t>In the introductory language. "WHEREAS, in commitment to the spirit of Open Government, Louisville Metro Government will consider public information to be open by default and will proactively publish data and data containing information, consistent with the Kentucky Open Meetings and Open Records Act; and"</t>
  </si>
  <si>
    <t>A close fit: "Each City department, division, board, commission, and agency (all hereafter referred to as "Department:') shall:
l. Make reasonable efforts to make available all datasets under the Department's control, provided that such disclosure shall be consistent with the Open Data Policy rules and standards."</t>
  </si>
  <si>
    <t xml:space="preserve">        Proactively release all publishable City data, making it freely available in open formats, with no restrictions on use or reuse, and fully accessible to the broadest range of users to use for varying purposes;</t>
  </si>
  <si>
    <t>2016WWC</t>
  </si>
  <si>
    <t>"WHEREAS, in commitment to the Spirit of Open Government, the City of Pittsburgh will consider public information to be open by default and will proactively publish data and data containing information, subject to the requirements and non-discretionary limitations upon the disclosure of data as set forth in the Pennsylvania Sunshine Act, 65 Pa. C.S. §§701 et seq., the Pennsylvania Right-To-Know Law (RTKL), 65 P.S. §§67.101 et seq., and any other applicable state or federal law or regulation." and "(b)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t>
  </si>
  <si>
    <t>"To the extent practicable and subject to valid restrictions, agencies shall publish information online (in addition to other planned or mandated publication methods), and in an open format."</t>
  </si>
  <si>
    <t xml:space="preserve">Close fit: "That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 </t>
  </si>
  <si>
    <t xml:space="preserve">Close fit: "It is the policy of the City of Kansas City, Missouri that public data, whenever feasible, will be open and freely available to all online in a machine-readable, open format that can be easily retrieved, downloaded and reused utilizing readily-available and free Web search applications and software." </t>
  </si>
  <si>
    <t>A close fit: "Unless otherwise specified in this article, the City Manager shall establish rules and standards to implement an open data policy, including developing standards to determine which data sets are appropriate for public disclosure. In making this determination, the City Manager shall balance the benefits of open data sets with the need to protect from disclosure information that is proprietary, confidential, or protected by law or contract."</t>
  </si>
  <si>
    <t xml:space="preserve">"Data" </t>
  </si>
  <si>
    <t>"Dataset means a collection of raw, non-manipulated data usually presented in tabular form with associated metadata, and which is machine readable."</t>
  </si>
  <si>
    <t>"b. Agencies shall treat newly created datasets as open by default and publish said datasets to the City's open data portal, except data that the Office of the City Attorney determines to be confidential, privileged or otherwise protected by law."</t>
  </si>
  <si>
    <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 Also outlines specific information to be released: Open Government Plan shall include "Steps the Town will take to conduct its work more openly and publish its information online, including ready public access to ordinances and regulations, policies, legislative records, budget information, crime statistics, public health statistics, and other information."</t>
  </si>
  <si>
    <t>A close fit: "Resolved, that all County departments and agencies shall work with Information Technology to provide data sets that can be made available to the public;"</t>
  </si>
  <si>
    <t xml:space="preserve">A close fit: "Within 18 months of the Effective Date of this Policy, the City will begin publishing to the Web Portal high value Public Data Sets, in accordance with the publication schedule set forth in the Compliance Plan." </t>
  </si>
  <si>
    <t>WHEREAS, Open Data is defined as data produced or commissioned by government that can be easily and freely used, reused and redistributed by anyone, for any purpose; and</t>
  </si>
  <si>
    <t>“Data” means - Electronically stored information or recordings. Examples include documents, databases of contracts, transcripts of hearings, and audio/visual recordings of events. While non-electronic information resources, such as physical artifacts, are not subject to the Open Government Data principles, it is always encouraged that such resources be made available electronically to the extent feasible.</t>
  </si>
  <si>
    <t>"Data are values of qualitative or quantitative variables, belonging to a set of items."</t>
  </si>
  <si>
    <t>"Data” are facts, figures and statistics objectively measured according to a standard or scale such as frequency or volumes or occurrences."</t>
  </si>
  <si>
    <t>NF-  2.126.010 - The City shall make reasonable efforts to make the Open Data available, on a schedule determined by the City Manager</t>
  </si>
  <si>
    <t>WHEREAS, this policy also will facilitate the proactive provision of information currently sought through Public Records Act requests; and
WHEREAS, in commitment to these objections, the City will consider public information to be open and will proactively publish data consistent with applicable public records law;
Section 2: Open Data Initiative
a.        The City will develop and implement practices that allow it to:
1.  Proactively release all publishable City data, making it freely available in open formats and fully accessible to the broadest range of users;</t>
  </si>
  <si>
    <t>The City is committed to providing public information as open by default. This policy and the processes outlined within seeks to move the City toward proactive publication of all data containing information consistent with relevant public records law and pertinent to the City’s programmatic priorities, beginning with data related to identified key strategic goals.</t>
  </si>
  <si>
    <t>"Open Data, proactively disclosing City data, is a foundational element of Open Government, is consistent with citizens' right to public information, and promotes civic engagement with the potential benefit of civic development of technology products and infrastructures to improve service delivery through expanded and innovative applications, among other things"</t>
  </si>
  <si>
    <t>a. The City will develop and implement practices that allow it to: 1. Proactively release publishable city data, making it freely available in open formats, with no restrictions on use or reuse, and fully accessible to the broadest range of users to use for varying purposes;...3. Establish and maintain an open data web portal that provides a central location
for published city data;</t>
  </si>
  <si>
    <t>WHEREAS, in the commitment to the spirit of open government, the City considers public information to be open by default and proactively publishes high value, publicly disclosable data;</t>
  </si>
  <si>
    <t>A. The City of Seattle and parties acting on its behalf shall proactively make City data holdings available and shall make the information available through the City’s Open Data Open Data Policy V1.0 February 1, 2016 3 Portal, subject to the limitations outlined in this policy and the operating procedures of the Open Data Program.</t>
  </si>
  <si>
    <t xml:space="preserve">Section 1: Open by Preference
The City of Seattle and parties acting on its behalf will proactively make the City’s data holdings available and will make the information available through the City’s Open Data Portal, data.seattle.gov.
</t>
  </si>
  <si>
    <t>Section 3(a)1 Proactively release all Publishable Data, making it freely available in an Open Format,</t>
  </si>
  <si>
    <t>It is the policy of the City that the data it collects and generates will, subject to the limitations of this Policy, be open by default.</t>
  </si>
  <si>
    <t xml:space="preserve">It is the policy of the City that the data it collects and generates will, subject to the limitations of
this Policy, be open by default. </t>
  </si>
  <si>
    <t>WHEREAS, in commitment to the spirit of open government, the City is committed to proactively publishing high value data as broadly as possible via an open data portal, subject to the requirements and non-discretionary limitations upon the disclosure of data as set forth in the Minnesota Data Practices Act and other applicable laws; and
WHEREAS, proactive release of information currently sought through public records requests will reduce staff time spent responding to such requests; and
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t>
  </si>
  <si>
    <t>-</t>
  </si>
  <si>
    <t>Proactively release all publishable City data, making it freely available in open formats with no restrictions on use or reuse, and fully accessible to the broadest range of users 30 to use for varying purposes.</t>
  </si>
  <si>
    <t>"It is the policy of the City of Scottsdale to promote openness, transparency and accountability through open data, to consider public information to be open by default and open for inspection unless a countervailing privacy, confidentiality or security interest exists, to comply with the letter and spirit of public records and other laws, and to protect when applicable privacy, confidentiality, and security interests within data and information under the City's control. "
and
"The City Manager is directed to coordinate with the other charter offiers to develop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data will be publicly available online, and creates a process for oversight and leadership of athe Open Data Program."</t>
  </si>
  <si>
    <t xml:space="preserve">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
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3.2.	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
</t>
  </si>
  <si>
    <t>The Municipality of Anchorage is "Open By Default". All public datasets are considered open unless they contain information that is sensitive, protected, or confidential as defined by MOA policy, regulation, and state, federal, or local law.</t>
  </si>
  <si>
    <t>The process for proactively releasing publishable City data, identifying data coordinators for each City agency, and prioritizing data for release;</t>
  </si>
  <si>
    <t xml:space="preserve">NOW, THEREFORE, BE IT RESOLVED by the City Council of the City of
Lincoln, Nebraska that the City of Lincoln will, to the extent practical and financially
 feasible:
1) Share pro-actively its open and accessible departmental datasets while taking into consideration any existing data policies and adhering to rights of privacy, security, and confidentiality as identified by federal, state, and local privacy laws. </t>
  </si>
  <si>
    <t>The Unified Government of Wyandotte County/Kansas City, Kansas recognizes that public access to local government information is fundamental to transparency and accountability, and that the proactive disclosure of data promotes citizen engagement with the potential benefit of civic development of new applications to improve service delivery. Therefore, the Unified Government will make datasets publicly available for review, interpretation, analysis and research.</t>
  </si>
  <si>
    <t>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t>
  </si>
  <si>
    <t>Regularly release publishable city data, making it freely available in open formats, with no restrictions on use or reuse, and fully accessible to the broadest range of users;</t>
  </si>
  <si>
    <t>The highest-priority datasets shall be made available on the open data catalog within a reasonable amount of time after the effective date of this Regulation or at such time as may be designated on the schedule established pursuant to paragraph 5 of this subsection.
Agencies shall ensure that all of their datasets currently available online and all new datasets made available online are included in the open data catalog.</t>
  </si>
  <si>
    <t>E. One goal of an Open Data Policy is to proactively publish information currently sought through open records requests, thereby benefiting all parties involved by saving time and money.</t>
  </si>
  <si>
    <t>For MetroGIS government stakeholder governments and organizations to adopt policies and practices to make their public geospatial data freely and openly available;
WHEREAS, the Board has engaged in on-going, in depth discussions and review of the fiscal, legal, policy, technical and functional considerations of making public geospatial data freely and openly available; and</t>
  </si>
  <si>
    <t>The District recognizes that access to public information, including access to public data, promotes a higher level of civic engagement and allows citizens to provide valuable feedback to District staff and policy makers. One goal of an Open Data policy is to proactively provide information currently sought through Public Information Act requests, thereby saving the District time and money.
In commitment to the spirit of Open Government, the District will consider public information to be open by default and will proactively publish data and data containing information, consistent with relevant public records law</t>
  </si>
  <si>
    <t>(1) Proactively publish high quality, public data with documentation (metadata) online;</t>
  </si>
  <si>
    <t>WHEREAS, in commitment to Open Government, the City will consider public information to be open by default and will proactively publish data and metadata, consistent with relevant public records law; and</t>
  </si>
  <si>
    <t>WHEREAS, adoption of an Open Data Policy will encourage the proactive provision of information currently sought through Public Records Law requests, saving the City time and money.</t>
  </si>
  <si>
    <t>"Public data is data that is not subject to legal or otherwise valid privacy security or privilege limitations"</t>
  </si>
  <si>
    <t>For this purpose, the City of Boulder will freely share with constituents, businesses and other jurisdictions the greatest amount of data possible
This policy applies to public data generated, received, collected or stored by or on behalf of the City of Boulder that is non-proprietary, and which has been prepared for release to the public.</t>
  </si>
  <si>
    <t>WHEREAS, in commitment to the spirit of Open Government, the City will consider public information to be open by default and will proactively publish data and data containing information, consistent with relevant public records law; and</t>
  </si>
  <si>
    <t>Improve public understanding of City operations, key priorities and decisions, and information about their Communities;</t>
  </si>
  <si>
    <t>Proactively release all publishable City data, making it freely available in appropriately varied and useful open formats, using an open license with no restrictions on use or reuse, and fully accessible to the broadest range of users to use for varying purposes;</t>
  </si>
  <si>
    <t>"data that can be freely used, reused and redistributed by anyone - subject only, at most, to the requirement to attribute and share alike."</t>
  </si>
  <si>
    <t>"A piece of data or content is open if anyone is free to use, reuse, and redistribute it — subject only, at 
most, to the requirement to attribute and/or share-alike.”</t>
  </si>
  <si>
    <t>“Open Data” is about the release of data maintained by government without charge, through on-line catalogues to the community and private sector so it can be used in new and innovative ways."</t>
  </si>
  <si>
    <t>"Open data is a philosophy and practice requiring that certain data are made freely available to the public in machine readable format without restrictions from copyright patents or other mechanisms of control. Most commonly Open Data focuses on non-textual material such as geographic data schedules statistics and demographic data."</t>
  </si>
  <si>
    <t>"Open Data is a philosophy and practice requiring that certain data are made 
available to the public, without restrictions from copyright, patents or other 
mechanisms of control, for free and in a machine-readable format"</t>
  </si>
  <si>
    <t>"Open data: a public information assets (data, document, system and information technology or communication) placed at the disposal in open under open license to use formats and respects the principles of open data; "</t>
  </si>
  <si>
    <t>"Open Data is a foundational component for Open Government and focuses on making public data freely available in a usable format for all to re-use and add value for the benefit of citizens and businesses."</t>
  </si>
  <si>
    <t>"Open data is a philosophy and practice requiring that certain data are made available to the 
public, without restrictions from copyright, patents or other mechanisms of control, for free and 
in a machine readable format."</t>
  </si>
  <si>
    <t xml:space="preserve">“Open Data” is the City’s Data that has been designated by the City as “Open Data”. </t>
  </si>
  <si>
    <t>"Open Data is a philosophy and practice, to provide some of the municipally-generated data to the public in a machine-readable format, without the restrictions of copyright, patent or other control mechanisms and, most importantly, free of charge."</t>
  </si>
  <si>
    <t>"To encourage the use of public data to be made available in 
practical formats for the purpose of facilitating the development of 
innovative and value added solutions."</t>
  </si>
  <si>
    <t>2. Reference and build on existing public accountability and access policies</t>
  </si>
  <si>
    <t>Y</t>
  </si>
  <si>
    <t>Y (but just as desire end state)</t>
  </si>
  <si>
    <t>"The Freedom of Information Act creates a presumption in favor of openness and publication (to the extent permitted by law and subject to valid privacy, confidentiality, security, or other restrictions). "Includes "must be online" FOIA datasets and FOIA as a security guide. "The required information shall include, but is not limited to, where applicable:
1) A means for the public to submit and track Freedom of Information Act requests online;
2) The information required to be made public under this Directive and D.C. Official Code § 2-536, including links to:
A. Employee salary information;
B. Administrative staff manuals and instructions that affect the public;
C. Final opinions and orders made in the adjudication of cases;
D. Statements of policy, interpretations of policy, and rules adopted by the agency;
E. Correspondence and other materials relating to agency regulatory, supervisory or enforcement responsibilities in which the rights of the public are determined;
F. Information dealing with the receipt or expenditure of public or other funds;
G. Budget information;
H. Minutes of public meetings;
I. Absentee real property owners and their agent’s names and mailing addresses;
J. Pending and authorized building permits;
K. Frequently requested public records; and
L. An index to the records referred to in this section;
3) Freedom of Information Act reports;..." AND "'Protected data' means (i) any dataset or portion thereof to which an agency may deny access pursuant to the District of Columbia Freedom of Information Act, effective March 25, 1977 (D.C. Law 1-96; D.C. Official Code § 2-531 et seq.)(“FOIA”), or any other law or rule or regulation; (ii) any dataset that contains a significant amount of data to which an agency may deny access pursuant to FOIA or any other law or rule or regulation promulgated thereunder, if the removal of such protected data from the dataset would impose an undue financial or administrative burden on the agency; or (iii) any data which, if disclosed on the District of Columbia Data Catalog, could raise privacy, confidentiality or security concerns or jeopardize or have the potential to jeopardize public health, safety or welfare."</t>
  </si>
  <si>
    <t xml:space="preserve">"Nothing in this directive shall be construed as encouraging the delay of meeting open records requests." "Whenever possible a properly submitted open records request should be filled as expeditiously as practicable." </t>
  </si>
  <si>
    <t>N</t>
  </si>
  <si>
    <t>Reference to post FOIA logs: "Each County Agency shall publish every FOIA request in an open format on the Website, unless a request is subject to valid privacy, security, or privilege limitations. If a request is subject to limitation, there shall be a redacted version of the request released that discloses the nature of the request, but not the specifics of the request. Each FOIA request shall be listed in conjunction with the status of the request and whether such request has been fulfilled."</t>
  </si>
  <si>
    <t>It does the opposite: Refers generally to federal state and local laws when defining exemptions to data disclosure.</t>
  </si>
  <si>
    <t xml:space="preserve">It bases its definition of "public data" on both Wisconsins state and Madisons local public records laws and ordinances. </t>
  </si>
  <si>
    <t xml:space="preserve">References "any provision of a federal, State, or local law, rule, or regulation, including, but not limited to, the Freedom of Information Act" in protecting information </t>
  </si>
  <si>
    <t>It does the opposite: it utilizes FOI exemptions but not disclosure principles.</t>
  </si>
  <si>
    <t>It mentions the Chief Information Officers "State of Hawaii Business and Information Technology/Information Resource Management Transformation Plan" and notes "This Act is not intended to limit or expand a persons ability to access a public record under chapter 92F [Hawaii Revised Statutes the Uniform Information Practices Act]." Further the policy draws on chapter 92F for disclosure compliance exempts the CIO from needing to address chapter 91 and notes that nothing will superscede chapter 27G.</t>
  </si>
  <si>
    <t>Mentioned in the definition of Public Information: "Public information means records of state or local government that are classified as public under Title 63G Chapter 2 Government Records Access and Management Act."</t>
  </si>
  <si>
    <t xml:space="preserve">It indicates that the Chief Data Officer should consult with the States legal and Freedom of Information Law offices as part of crafting guidance for the Open Data Website. </t>
  </si>
  <si>
    <t>"WHEREAS, the City of Tulsa is committed to providing open records and public information, inclusive of Data, as hereinafter defined and consistent with the requirements of the Oklahoma Open Records Act, which is essential to open and effective governemnt"
Cites Oklahoma Open Records Act law in definition of "Data" and "Open Data"</t>
  </si>
  <si>
    <t>In the introductory language &amp; Public Data defintion. "WHEREAS, this Administration is committed to timely and consistent publication of data consistent with the Indiana Access to Public Records Act (APRA) which is essential to open and effective government; and" and "Public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t>
  </si>
  <si>
    <t>Cites Kentucky Open Meetings and Open Records Act law in the introductory language and Open Data definition.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 WHEREAS, in commitment to the spirit of Open Government, Louisville Metro Government will consider public information to be open by default and will proactively publish data and data containing information, consistent with the Kentucky Open Meetings and Open Records Act; and" and "A) 'Open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t>
  </si>
  <si>
    <t>Mentioned in the introductory language,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t>
  </si>
  <si>
    <t>A close fit, mentions Public Records evaluation in determing what data should be included in the portal: "For purposes of identifying data sets for inclusion on the City of West Sacramento's data portal, The open data advisory group will consider the following: 
Whether the information embodied in the data set is reliable and accurate and is frequently the subject of a written request for public records and is of the type that is required to make available for inspection or copying;"</t>
  </si>
  <si>
    <t>Cites State's Twelve Year IT Transformation Plan, and legal limitations of: "Nothing in this chapter shall, if necessary, prevent the director of information technology from adopting rules pursuant to HRS Chapter 91 and nothing in this chapter shall supersede HRS Chapter 27G."</t>
  </si>
  <si>
    <t>Only for safeguarding: "Protected data is data or data set, or portion thereof, that is confidential, privileged, or otherwise exempt from disclosure to the California Public Records Act or any other law, rule or regulation."</t>
  </si>
  <si>
    <t>"The Office of the Information and Privacy Commissioner of Ontario has developed a set of seven access principles that encourage public institutions to take a proactive approach to releasing information and making the disclosure of government-held information an automatic process wherever possible"</t>
  </si>
  <si>
    <t>"In support of transparency, the City is making its data “open by default”"</t>
  </si>
  <si>
    <t>Minimize limitations on the disclosure of public information while appropriately safeguarding protected and sensitive information; and Encourage innovative uses of the City’s publishable data by departments, the public, and other partners.</t>
  </si>
  <si>
    <t>a close fit: "that government-held information should be made available to the public, and that any exceptions should be limited and specific."</t>
  </si>
  <si>
    <t>"All public data is made available. Public data is data that is not subject to legal or otherwise valid privacy, security or privilege limitations"</t>
  </si>
  <si>
    <t>a close fit: "the City of Hamilton will freely share with 
citizens, businesses and other jurisdictions the greatest amount of data possible while respecting privacy and security concerns"</t>
  </si>
  <si>
    <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t>
  </si>
  <si>
    <t>a close fit: "Open and Accessible Data - the City of Vancouver will freely share with citizens, businesses and other jurisdictions the greatest amount of data possible while respecting privacy and security concerns;"</t>
  </si>
  <si>
    <t>Opposite: "Develop criteria to guide decision-making around what data sets may be released."</t>
  </si>
  <si>
    <t>Opposite: "comes within one of the categories of Data that the City has approved for release"</t>
  </si>
  <si>
    <t xml:space="preserve">References Tennessee Public Records Act (T.C.A. 10-7-503 et seq.) (“TPRA”), or 
other law, and consistent with Mayoral Executive Orders 35 and 38. 
</t>
  </si>
  <si>
    <t>Amending Chapter 2, Code of Ordinances, by enacting a new Article XVI entitled "Open Data Policy," consisting of sections 2-2130 through 2-2135</t>
  </si>
  <si>
    <t>"Sec. 2-455. Open data operability with Freedom of Information Act requests.
a)     The Office of the City Attorney shall provide for a form that standardizes FOIA Requests information and provide for a process by which data can be aggregated to aid in the identification of data sets that can be made available for public use.
b)    If the personnel servicing the FOIA request identifies that the data may have significant interest beyond the individual making the request, the City may choose to publish that data subsequently. Any publication online shall be done after the request has been fulfilled and not be charged to the individual’s FOIA bill."</t>
  </si>
  <si>
    <t xml:space="preserve">A close fit: "Nothing in this Administrative Regulation shall be construed to supersede existing requirements for review and clearance of information exempt from disclosure under the Ohio Public Records Act and other applicable laws, regulations, or judicial orders." </t>
  </si>
  <si>
    <t>"Priority shall be given to data that has been frequently requested by members of the public through existing mechanisms such as the Tennessee Open Records Act."</t>
  </si>
  <si>
    <t xml:space="preserve">n/a (but makes one reference to Government Records Access and Management Act) </t>
  </si>
  <si>
    <t xml:space="preserve">References: "The City website shall include the name, department or office, job title, mailing address, telephone number, and an electronic contact method for all City Freedom of Information Act (FOIA) Officers, along with the mailing address, fascimile number, and electronic submission method for FOIA requests." </t>
  </si>
  <si>
    <t>References in definitions: "Exempt Data - Records or information that may or must be withheld from public disclosure under any local, state, or federal law"</t>
  </si>
  <si>
    <t xml:space="preserve">Only mentions public records laws for determining data exempt from release: "any data set that contains a significant amount of data to which the City may deny access under any other provision of a federal or state law, rule or regulation, or local law and where removing the data would impose undue financial or administrative burden;" </t>
  </si>
  <si>
    <t>WHEREAS, the City of San Diego is committed to open, transparent, and accessible government; and</t>
  </si>
  <si>
    <t xml:space="preserve">Large mention of restricted data focused on data not to be released. Departments must comply with the City’s Restricted Data Policy (ADM 13). The Restricted
Data Policy establishes requirements for the protection of data the City is required or
permitted to withhold from disclosure under state or federal law. Departments disseminating
data through an open data portal must ensure that access to restricted data is blocked.
Examples of restricted data include:
1) Trade secrets (which may include vendor software, technical specifications or other
intellectual property);
2) Proprietary information such as license agreements or fees, copyrights, patents, etc.
3) Personal identifying information as defined by NCGS 132-1.10;
4) Information contained in the City’s personnel files as provided by NCGS 160A-168,
except for certain categories of information that must be disclosed;
5) Information relating to criminal investigations conducted by the City and records of
criminal intelligence information compiled by the City;
6) Billing information of customers compiled and maintained in connection with the City
providing utility services;
7) Sensitive security information as defined for Protection of Sensitive Security
Information in Title 49 Code of Federal Regulations (CFR) Part 1520 regarding
Homeland Security;
8) Building plans of City-owned buildings or infrastructure;
9) Local tax records of the City that contain information about a taxpayer’s income or
receipts;
10) The security features of the City’s electronic data processing systems, information
technology systems, telecommunications networks, or electronic security systems as
provided by NCGS 132-6.1; and
11) Any data collected from a person applying for financial or other types of assistance
including, but not limited to, their income and bank accounts, etc. 
</t>
  </si>
  <si>
    <t>2.126.030 –Data Accessibility - Such efforts shall be consistent with the rules and standards established by the City
Manager and with applicable laws, including Massachusetts Public Records Law and all
applicable privacy, confidentiality, security, accessibility and student records laws and otherwise
legally confidentially and/or privileged information</t>
  </si>
  <si>
    <t>"share with everyone its open and accessible datasets while adhering to rights of privacy, security and confidentiality as identified in the Municipal Freedom of Information and Protection of Privacy Act, Personal Health Information Protection Act, 2004 and other legislation."</t>
  </si>
  <si>
    <t>(amend on top of current accountability and transparency policy)</t>
  </si>
  <si>
    <t>a close fit: (reference to Municipal Freedom of Information and Protection of Privacy Act (MFIPPA))</t>
  </si>
  <si>
    <t>WHEREAS, this policy also will facilitate the proactive provision of information currently sought through Public Records Act requests; and
WHEREAS, in commitment to these objections, the City will consider public information to be open and will proactively publish data consistent with applicable public records law; and</t>
  </si>
  <si>
    <t xml:space="preserve">"... would review applicable Legislation and Policies concerning: 
(i) Information &amp; Privacy Commissioner’s core concepts as they relate to Privacy by Design and Access by Design; (ii) Municipal Freedom of Information and Protection of Privacy Act (MFIPPA); (ii) Copyright and intellectual property issues; (iii) Records management; (iv) Code of Conduct; (v) Computer Acceptable Use; (vi) Any professional or contractual obligations pertaining to data sharing </t>
  </si>
  <si>
    <t>(Mentions the consideration of Munipal Freedom of Information and Protection of Privacy Act &amp; Personal Health Information Protection Act)</t>
  </si>
  <si>
    <t>(Added upon the existing GIS Dissemination Policy)</t>
  </si>
  <si>
    <t>This policy and the processes outlined within seeks to move the City toward proactive publication of all data containing information consistent with relevant pubic records law and pertinent to the City’s programmatic priorities, beginning with data related to identified key strategic goals.</t>
  </si>
  <si>
    <t>WHEREAS, one goal of an Open Data policy is to proactively provide information currently sought through Public Information Act requests, thereby saving the City time and money; and....WHEREAS, in commitment to the spirit of Open Government, the City will consider public information to be open by default and will proactively publish data and data containing information, consistent with relevant public records law;</t>
  </si>
  <si>
    <t xml:space="preserve">3. Build on the values, goals and mission of the community and government </t>
  </si>
  <si>
    <t xml:space="preserve">Section 2: Accountability. 
City department and office directors will: 
...
B. Direct department business data owners to ensure that department data made open to the public adheres to the City’s privacy, security, retention and disclosure policies and standards.
...
Section 4: Open Data Program Administration and Operation. 
The Open Data Program will:
...
C. Assess the datasets published to the Open Data Platform to identify, mitigate and minimize privacy harm in accordance with the City’s Privacy Principles, Statement and Policy. Work with the Privacy Program to produce templates, risk assessments, and other tools to mitigate privacy risk. </t>
  </si>
  <si>
    <t>"Open Government is about citizen engagement, customer service, transparency, accountability and the sharing of knowledge and information leading to greater collaboration and innovation. Open Data is one driving force of Open Government"; "improve government transparency and public participation, enhance access to City services, and ultimately strengthen democracy and contribute to a more liveable city."</t>
  </si>
  <si>
    <t>"Ease of access to government information; Economic development opportunities leading to job creation; Reduced costs for government operations; Enhanced eService delivery; Increased opportunities for community engagement and collaboration in addressing societal needs" etc.</t>
  </si>
  <si>
    <t xml:space="preserve">Minimize limitations on data disclosure while ensuring all datasets released comply with federal, state, and local privacy statutues regarding the release of protected and sensitive information, including RSMo Section 610.035 and RSMOo Section 610.021(21) which prohibit, among other things, release of social security numbers, personal identification numbers and credit card numbers </t>
  </si>
  <si>
    <t>a close fit: "“Facilitating information sharing and open data so the broader community 
can benefit and add value to data collected and maintained by government without restrictions on how it is used."</t>
  </si>
  <si>
    <t>"Adopting an Open Data approach will ultimately provide improved information and services for our clients, leading to improved customer satisfaction, a key driver of Service Excellence."; "By removing the fees to access data where appropriate, local industry and research organizations can expand the potential scope of their contributions to local economic development and innovation. Ultimately this will lead to improved information and service delivery from the City, and an improved customer experience for the residents, businesses, and visitors to Ottawa."</t>
  </si>
  <si>
    <t>"lower costs" ... "total value of public data is maximised" ... "create a more economically vibrant and environmentally sustainable city" ... etc.</t>
  </si>
  <si>
    <t>"Policy of open data from the City of Montreal says its organizational scope and provides definitions, guidelines and directions. Finally, the policy specifies the governance area, the responsibility for its implementation and accountability."</t>
  </si>
  <si>
    <t>"The City of Waterloo is committed to the principles of Open Government Data and making City data publicly available at no cost for re-use for the benefit of the citizens, businesses and visitors of the City."</t>
  </si>
  <si>
    <t>"WHEREAS the adoption of open standards improves transparency, access to city information by citizens and businesses and improved coordination and efficiencies across municipal boundaries and with federal and provincial partners"; "WHEREAS Vancouver needs to look for opportunities for creating economic activity and partnership with the creative tech sector"</t>
  </si>
  <si>
    <t>"the goal of open data is to remove barriers to accessing information created or managed by government institutions, while respecting privacy, legal and other 
concerns" ... "create free or low-cost, innovative ways of using or re-purposing government data in ways that government may not have the resources or the capability of doing itself"</t>
  </si>
  <si>
    <t>"The key objectives of the Open Data Policy are to make the City’s Data more accessible to the public in a way that is responsive to 
citizens’ needs and expectations"; "engender a participatory environment in which citizens are engaged with their City, communities and public policy issues"; "create new opportunities to inform citizens about the City and enable their participation in municipal government decision making", etc.</t>
  </si>
  <si>
    <t>"Establishing greater trust in government, Ensuring better outcomes at less cost, Raising compliance levels, Ensuring equity of access to public policy making, Fostering innovation and new economic activity, Enhancing effectiveness by leveraging knowledge and resources of 
citizens"</t>
  </si>
  <si>
    <t>"The purpose of open data is to enhance citizen engagement, improve operational efficiencies, support economic growth and support open government &amp; transparency."</t>
  </si>
  <si>
    <t xml:space="preserve">The City Manager's Office will assist City Departments in developing and maintaining a citywide
catalog of "enterprise systems" as defined in the California Public Records Act (Government
Code Section 6270.5). As required under Government Code Section 6270.5, and subject of its
limitations , a citywide catalog of the City's enterprise systems will be posted publicly on the City's website or Open Data Portal, which will include, at minimum, the following metadata fields
for the identified data systems as specified in Government Code Section 6270.5:
• Current system vendor
• Current system product
• Brief statement of purpose
• General description of categories or types of data
• Department serving as the system's primary custodian
• Frequency of data collected in the system
• Frequency data is updated in the system </t>
  </si>
  <si>
    <t>4. Create a public, comprehensive list of all information holdings</t>
  </si>
  <si>
    <t>A close fit: "Public bodies should maintain and publish inventories of their data holdings"</t>
  </si>
  <si>
    <t xml:space="preserve">
WHEREAS, in commitment to the spirit of open government, the City is committed to proactively publishing high value data as broadly as possible via an open data portal, subject to the requirements and non-discretionary limitations upon the disclosure of data as set forth in the Minnesota Data Practices Act and other applicable laws; and
5. The City shall minimize limitations on the disclosure of public information while appropriately safeguarding protected and sensitive information in accordance with the Minnesota Data Practices Act and other applicable laws.</t>
  </si>
  <si>
    <t xml:space="preserve">The City Manager is directed to coordinate with the other charter officers to develop and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data will be publicly available online, and creates a process for oversight and leadership of the Open Data Program </t>
  </si>
  <si>
    <t>3.2.	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
8.0 RELATIONSHIPS TO ADOPTED POLICIES AND ORDINANCES
8.1.        Arizona Revised Statutes, Title 39, Arizona Public Records Law
8.2.        City Charter Article 13, Sec. 1, Publicity of Records
8.3.        Scottsdale Ordinance No. 3675 Ethics Code and No. 3557 Records Management
8.4.        Scottsdale Resolution No. 10548 Open Data Policy and Program
8.5.        AR295, Citywide Records Management and AR296 Records Requests</t>
  </si>
  <si>
    <t xml:space="preserve">All public datasets are considered open unless they contain information that is sensitive, protected, or confidential as defined by MOA policy, regulation, and state, federal, or local law. </t>
  </si>
  <si>
    <t xml:space="preserve">5. Specify methods of determining the prioritization of data release </t>
  </si>
  <si>
    <t>the adoption of a Data Policy improves the provision of services, increases transparency and access to public information, and enhances coordination and efficiencies among departments and partner organizations; and</t>
  </si>
  <si>
    <t>n/a / "Open Data Team includes staff from the City Clerk's Office and Information &amp; Technology Division whose mandate is to assess, prioritize, release and monitor datasets in accordance with this policy"</t>
  </si>
  <si>
    <t>In an effort to promote the interoperability between information systems and the release of data to the public in a way that promotes maximal access to data, departments will strive to incorporate the following standards into data collection;</t>
  </si>
  <si>
    <t xml:space="preserve">The City of Milwaukee is committed to proactively publish data in a structured standardized machine readable format to improve provision of services, increase transparency and access to public information, and enhance coordination and efficiencies among departments, partner organizations and citizens
Data and information collected by the City which would advance the City’s transparency and accountability through open data. </t>
  </si>
  <si>
    <t>A strong open data policy is foundational to an effective, transparent, open, and accountable government.
Accessibility. Government is most accountable to the public when it is most accessible, understandable and open to citizen scrutiny. Accountable government is effective government.</t>
  </si>
  <si>
    <t>B. The adoption of an Open Data Policy improves provision of services, increases transparency and access to public information and enhances coordination and efficiencies among departments and partner organizations.</t>
  </si>
  <si>
    <t>a close fit: "Open data requires raw data to be made available for the portal launch. Initial considerations will look to currently stable, structured data that can be considered “low hanging fruit”, e.g., geographic information systems (GIS) data. A process will be provided to assess the suitability (e.g. ownership) of data for open data release consideration."</t>
  </si>
  <si>
    <t>"The initial data release plan will focus on making information that is already available through program web pages, the Schedule of Fees and Charges or information that is regularly requested and supplied through phone and email requests, accessible through a centralized York Region Open Data site." "The Region will also establish a process for getting public input to prioritize additional data for release"</t>
  </si>
  <si>
    <t>WHEREAS, the Board understands that the government agencies producing public geospatial data in the Seven Metropolitan Counties can provide an enhanced and more transparent level of public service, and leverage a higher return on its investment in geospatial technologies by making its data freely available; and</t>
  </si>
  <si>
    <t>"The initial release focuses on readily available data sets including (but not limited to) Parks and Recreation information, such as recreational facilities, skating rinks and parks data that is already available on ottawa.ca, but in non-reusable formats."</t>
  </si>
  <si>
    <t>The County of Riverside (“County”) is committed to creating a high level of openness that builds and reinforces the public’s trust. An open data program supports this commitment by establishing a system of transparency, public participation, collaboration, and accountability that increases the public’s confidence in their government.</t>
  </si>
  <si>
    <t>"In establishing priorities around Open Data, and which data sets are easily shared and made available, several items would be considered: 
(1) Functionality available in current systems; (2) Cost, feasibility and potential benefit(s) of implementing Open Data – i.e. ease of publication; (3) Resource implications to release and maintain data in a standardized format; (4) Requirements around protecting privacy, security and data integrity; (5) Data ownership/Data considered to be public under Municipal Freedom of Information and Protection of Privacy Act (MFIPPA); (6) Policy framework for use of data (in collaboration with other municipalities)</t>
  </si>
  <si>
    <t>a close fit: "The Corporate Management Team (CMT) shall provide strategic direction, prioritization and resourcing support for the corporate Open Data program."</t>
  </si>
  <si>
    <t>The San Francisco Bay Area Rapid Transit District (District or BART) is committed to increasing transparency, accountability, efficiency, public engagement, and supporting technological innovation and economic growth. The District further recognizes that every citizen has the right to prompt, efficient service from the District.
In accordance with that commitment, the District’s efforts in providing Open Data for BART transit services, including schedule and real time arrivals, provide a model on which the District can continue to build.</t>
  </si>
  <si>
    <t>"The first major open data milestone would be the creation of a 'beta' (or test) website that would make available, in machine readable format, approximately 15-20 data sets. The initial release, 
to be launched in September 2010, would focus on Parks and Recreation-related information 
that is already available on www.london.ca"</t>
  </si>
  <si>
    <t>a close fit: "This site will release the 15 data sets listed in 
Appendix B to the public. The initial version will focus on readily available data sets that have data management procedures already in place"</t>
  </si>
  <si>
    <t xml:space="preserve">The County is constantly expanding its publication of datasets to further its goals of transparency and accountability.
Adhering to open standards will ensure that County data is easily available and consumable; and thus further increases the transparency of County operations, holds the County more accountable to the public, and builds greater confidence in government. </t>
  </si>
  <si>
    <t>The county recognizes there are many benefits to Open Data including: demonstrating transparency, improving public service and participation, improving effectiveness, creating efficiencies, generating economic value, promoting innovation, providing authoritative data, and providing information to people where they most often access it.</t>
  </si>
  <si>
    <t>a. It is in the interest of this State to increase public awareness of and access to the data created by and available from State agencies because such data can enhance transparency and accountability, encourage public engagement, and stimulate public policy and public service innovation;</t>
  </si>
  <si>
    <t>WHEREAS, the City is committed to using technology to foster open, transparent, and accessible government; and... WHEREAS, the City is committed to maintaining the public trust through openness and transparency; and</t>
  </si>
  <si>
    <t>6. Stipulate that provisions apply to contractors or quasi-governmental agencies</t>
  </si>
  <si>
    <t>WHEREAS, in commitment to Open Government, the City will consider public information to be open by default and will proactively publish data and metadata, consistent with relevant public records law; and
WHEREAS, the protection of privacy, confidentiality and security will be maintained as a paramount priority, while also advancing the government’s transparency and accountability through open data.</t>
  </si>
  <si>
    <t>a close fit: "This plan should also include a list of specific agreements with third parties"</t>
  </si>
  <si>
    <t>"Ensure that data supplied to the City by third parties (developers, contractors, consultants) are unlicensed, in a prevailing open standard format, and not copyrighted except if otherwise prevented by legal considerations;"</t>
  </si>
  <si>
    <t xml:space="preserve">WHEREAS, the adoption of an Open Data Policy improves the provision of services, increases transparency and access to public information, and enhances coordination and efficiencies among departments and partner organizations; and
The City of Birmingham recognizes that public access to local government information is fundamental to transparency and accountability, and that the proactive disclosure of certain data promotes citizen engagement with the potential benefit of civic development of new applications to improve service delivery. </t>
  </si>
  <si>
    <t>Opposite: release data which "is part of a Dataset generated by the City and upon which the City relies"</t>
  </si>
  <si>
    <t>This policy has been developed to support the City of Boulder’s commitment to the principles of open government, including transparency, civic engagement and innovation through open and accessible data</t>
  </si>
  <si>
    <t>WHEREAS, the thoughtful implementation of an open data program improves provision of services, increases transparency and access to public information, and enhances coordination and efficiencies among departments, partner organizations, and residents; and
To maintain a working culture that promotes openness, transparency, accountability and reinforced by the practice of identifying and publishing Open Data;</t>
  </si>
  <si>
    <t>Increase transparency and accountability through access to public information;</t>
  </si>
  <si>
    <t>7. Appropriately safeguard sensitive information</t>
  </si>
  <si>
    <t>"It is important to note that data/information cannot be made open based on fundamental requirements such as ownership of the data and on restrictions defined by MFIPPA such as personal privacy and proprietary information."</t>
  </si>
  <si>
    <t>"developed a governance framework and process for reviewing data to ensure that privacy and intellectual property concerns were duly accounted for"</t>
  </si>
  <si>
    <t>Only safeguard: "While respecting privacy and sensitivity concerns"</t>
  </si>
  <si>
    <t>"... would incorporate any appropriate safeguards to ensure privacy of information is maintained"</t>
  </si>
  <si>
    <t>Only safeguard: "risks to information security and the risk to public safety;"</t>
  </si>
  <si>
    <t>"This policy applies to City-owned data which may be made public subject to privacy requirements as defined by the Municipal Freedom of Information and Protection of Privacy Act and any contractual requirements that preclude external access to data."</t>
  </si>
  <si>
    <t>Only safeguard: "the City of Vancouver will freely share with 
citizens, businesses and other jurisdictions the greatest amount of data possible while respecting privacy and security concerns"</t>
  </si>
  <si>
    <t>Only safeguard: "while respecting privacy, legal and other concerns"</t>
  </si>
  <si>
    <t>"... does not include Personal Information protected pursuant to the Municipal 
Freedom of Information and Protection of Privacy Act;"</t>
  </si>
  <si>
    <t>"Open Data is to eliminate burdens to access data created or managed by government agencies, while respecting privacy and sensitivity concerns"</t>
  </si>
  <si>
    <t xml:space="preserve">How to Make Data Public </t>
  </si>
  <si>
    <t xml:space="preserve">8. Mandate data formats for maximal technical access. </t>
  </si>
  <si>
    <t>"Datasets will be machine readable so that the public can create applications that can use the data for new services, research, or analysis."; "making data publicly available in recognized and usable formats for anyone to re-use, re-purpose, and develop into digital applications for the benefit of the public"</t>
  </si>
  <si>
    <t>a close fit: "The City strives to make this data machine and human readable, and releases public information that helps reveal and inform decision-making as open datasets."</t>
  </si>
  <si>
    <t>a close fit: "Public data will be published in reusable, machine-readable form"</t>
  </si>
  <si>
    <t>a close fit: "Machine processable Data is reasonably structured to allow automated processing."</t>
  </si>
  <si>
    <t>a close fit: "Open Standards - the City of Hamilton will move as quickly as possible to adopt prevailing open standards for data, documents, maps and other formats of media"</t>
  </si>
  <si>
    <t>(Machine-readibility and ease of physical and electronic access principle)</t>
  </si>
  <si>
    <t>"Open Data standard shall be based on the principles of accessibility and ease of re-use" (Principle of Machine Readible)</t>
  </si>
  <si>
    <t>a close fit: "Index, publish and syndicate its data to the internet using prevailing open standards, interfaces and formats;</t>
  </si>
  <si>
    <t>a close fit: "without restrictions from copyright, patents or other mechanisms of control, for free and 
in a machine readable format"</t>
  </si>
  <si>
    <t>a close fit: "provide some of the municipally-generated data to the public in a machine-readable format, without the restrictions of copyright, patent or other control mechanisms and, most importantly, free of charge"</t>
  </si>
  <si>
    <t>"The District of Columbia government (“District”) is committed to creating an unprecedented level of openness in government.  Agency heads will work together and with the public to ensure public trust, and an open and effective government by establishing a system of transparency, public participation, collaboration, and accountability that increases the public’s confidence in their government. The goal of this directive is to provide a tool for prescribing and institutionalizing change within all departments and agencies."</t>
  </si>
  <si>
    <t>The City of Portland seeks to encourage the local software community to develop software applications and tools to collect organize and share public data in new and innovative ways. "Organize a regional contest to encourage the development of software applications to collect organize and share public data."</t>
  </si>
  <si>
    <t>The peoples defense from corruption is reasonable and timely access to public records; and "existing city politices should adhere to high standards that instill trust and confidences of citizens in local government; and" "a public commitment by the Office of the Mayor to open government transparency and establishment of new standards will facilitate that will expantion of the publics access to government."</t>
  </si>
  <si>
    <t>An open data policy has been shown to drive increased government efficiency and civic engagement leading to social and economic benefits as a result of innovative citizen interaction with government. / Encourages workforce development a positive business environment and public-private partnerships. / All datasets determined to be accessible to the public now and in the future shall be made available through DataSF.org. All Department Heads or their designees shall make reasonable efforts to publish all datasets under their authority consistent with the DataSF authorization policy.</t>
  </si>
  <si>
    <t>"High-value data set" means information that can be used to increase state agency accountability and responsiveness, improve public knowledge of the agency and its operations, further the core mission of the agency, create economic opportunity, or respond to need and demand as identified through public consultation.</t>
  </si>
  <si>
    <t>Open government, participation, efficiency, etc: "WHEREAS, Cook County is committed to creating an unprecedented level of openness in County government; and WHEREAS, it is the desire and intention of the Cook County Board of Commissioners to have County officials work together with the public to ensure open and effective government; and WHEREAS, through the establishment of an Open Government Plan, Cook County will institute a system of transparency, public participation, collaboration and accountability; and WHEREAS, such public participation and involvement will engage more minds, which in turn shall generate dynamic feedback and innovative ideas; and WHEREAS, the online provision of public data in an accessible format would be instrumental in helping to encourage cooperation and technological advancement; and WHEREAS, it is in the best interest of Cook County to pursue efficiency through the Open Government Plan so as to create economic opportunities, increase transparency, use new technologies to the County’s advantage, and eliminate wasteful redundancy; and"</t>
  </si>
  <si>
    <t>[T]he Lexington-Fayette Urban County Government endorses the principles of transparency civic engagement and innovation. It also cites opportunities for combining information and allowing citizens to "browse interpret and draw attetion to trends or issues with greater efficiency" encouraging software development and greater government efficiency.</t>
  </si>
  <si>
    <t>WHEREAS the City of Raleigh is committed to using technology to foster open transparent and accessible government; and
WHEREAS by sharing data freely the City of Raleigh seeks to develop opportunities for economic development commerce increased investment and civic engagement; and WHEREAS the adoption of open standards improves transparency access to public
information and improved coordination and efficiencies among organizations across the public non-profit and private sectors; and WHEREAS open source standards harnesses the power of distributed peer review and transparency to create high-quality secure and easily integrated software at an accelerated pace and lower cost; and WHEREAS the City of Raleigh seeks to encourage the local software community to develop software applications and tools to collect organize and share public data in new and innovative ways that benefit both citizens and government</t>
  </si>
  <si>
    <t>9. Provide comprehensive and appropriate formats for varied uses</t>
  </si>
  <si>
    <t>a close fit (as it's only desire end state): "Ease of Physical and Electronic Access. Datasets released by the government should as accessible as possible, with accessibility defined as the ease with which information can be obtained, whether through physical or electronic means."</t>
  </si>
  <si>
    <t>a close fit: "Public data will be published using open standards"</t>
  </si>
  <si>
    <t xml:space="preserve">Open and transparent government is essential for citizens to make informed decisions and hold officials accountable. "[T]he City of Providence should adhere to high standards which instill trust and confidence of local government in its citizens" a "public’s access to its government [is] the people’s ultimate defense from government corruption" and "in the spirit of the sentiment “Sunshine is the best disinfectant” as stated by United States Supreme Court Justice Louis Brandeis the City of Providence must make public records and processes transparent and open to public scrutiny in order to expose any government misconduct." Further a "people’s right to know the process of governmental decision-making and to review the documents and statistics leading to determinations is basic to our society." Also "advances in communications and information technologies have created more opportunities for the public to access information" and that "fundamental to democracy is the right of the public to know what City government is doing and how to access the various City departments staff members data and official documents." </t>
  </si>
  <si>
    <t>(ease of physical and electronic access principle)</t>
  </si>
  <si>
    <t>The policy appeals to the principles of transparency participation and collaboration; cites how the Citys participation as a founding and vital partner in the open data consortium has provided a model for transparency on which the City should continue to build; seeks public feedback and participation; and states how social media can be a means of increasing government transparency and civic engagement.</t>
  </si>
  <si>
    <t>a close fit: "HRM will be able to provide the original format of the data directly to the public, and allows users to format it as they need."</t>
  </si>
  <si>
    <t xml:space="preserve">It appeals to values of tranpsarency honesty accountability social progress and economic growth.  </t>
  </si>
  <si>
    <t>It states "The intent of this Act is to continue and ensure the efforts of the chief information officer in the multi-year multi-phased program open data initiative." It also states "The purpose of the initiative is to increase public awareness and access to data and information created by and available from state departments and agencies enhance government transparency and accountability encourage public engagement and stimulate innovation with the development of new analyses or applications based on the unique data provided by the State."</t>
  </si>
  <si>
    <t>"Whereas, the people of Rhode Island deserve more and better information about the operation and management of their government; and Whereas, the State continues to make information more easily accessible for constituents to learn more about and engage more in state government; and Whereas, we continue to seek excellence and proper stewardshipof public dollars by asking state agencies to establish measurable goals to ensure effective operation and management; ... "</t>
  </si>
  <si>
    <t>10. Remove restrictions for accessing information</t>
  </si>
  <si>
    <t>"Datasets will be as accessible as possible, with accessibility defined as the ease with which information can be obtained."</t>
  </si>
  <si>
    <t xml:space="preserve">It appeals to values of government transparency, accuracy, reliability and accountability; tracking progress of goals and outcomes; enhancing benchmarking and comparative analyses; developing new reports and applications based on data; increasing civic engagement; promoting public-private partnerships; empowering the Community and County staff through access to data; creating social and economic benefits based on innovation in how residents interact with government </t>
  </si>
  <si>
    <t>a close fit (as it's only their desire end state): "Ease of Physical and Electronic Access. Datasets released by the government should as accessible as possible, with accessibility defined as the ease with which information can be obtained, whether through physical or electronic means."</t>
  </si>
  <si>
    <t>"A central principle of Open Data is that its use is not restricted. To enable unrestricted use, the Region used the Open Data license developed for the UK Open Data program, with slight modifications"; "Public data will be published in reusable, machine-readable form"; "Public data will be freely available to use in any lawful way"</t>
  </si>
  <si>
    <t>It states the board should be guided by principles that encourage "accountability on the part of those who create maintain manage or store public information or post it to an information website." among other things.</t>
  </si>
  <si>
    <t>"Non-discriminatory - Non-discriminatory Data is available to anyone, with no requirement of registration"; "License-free: Data is not subject to any copyright, patent, trademark or trade secret regulation. Reasonable privacy, security and privilege restrictions may be allowed.”"</t>
  </si>
  <si>
    <t xml:space="preserve">It aims to promote transparency improve government performance and enhance citizen engagement. </t>
  </si>
  <si>
    <t>"... without restrictions from copyright, patents or other mechanisms of control, for free and in a machine-readable format"; "Open Standards - the City of Hamilton will move as quickly as possible to adopt prevailing open standards for data, documents, maps and other formats of media"</t>
  </si>
  <si>
    <t>"Open Data standard shall be based on the principles of accessibility and ease of re-use" (Principle of accessibility and Usage Costs)</t>
  </si>
  <si>
    <t>Cites the values of citizen engagement maximization of creative input lowering costs through sharing software using technology to foster transparency developing opportunities for economic development commerce increased investment and civic engagement supporting the citys brand as being creative and innovative improved service delivery improved citizen self-organization and belief that "the total value of public data is maximized when provided at minimal cost of distribution."</t>
  </si>
  <si>
    <t>"WHEREAS the adoption of open standards improves transparency, access to city 
information by citizens and businesses and improved coordination and efficiencies 
across municipal boundaries and with federal and provincial partners"</t>
  </si>
  <si>
    <t>"WHEREAS, the adoption of a comprehensive open data program comprised of formal policies and procedures for making Data open will build upon the above-namesd Resolution and assist in achieving the City's Open Data goals"</t>
  </si>
  <si>
    <t>a close fit: "The purpose of the Open Data Policy is to remove barriers and set the rules by which 
the City makes the City’s Data available to the public as machine readable Datasets."</t>
  </si>
  <si>
    <t xml:space="preserve">Open and effective goverment, empowerment. In the introductory language: "WHEREAS, this Administration is committed to timely and consistent publication of data consistent with the Indiana Access to Public Records Act (APRA) which is essential to open and effective government; and
 WHEREAS, this Administration seeks to empower the citizens of South Bend to participate in governance by providing easy and open access to maximum public data and information consistent with APRA; and"
</t>
  </si>
  <si>
    <t xml:space="preserve">Cites values of transparency, public participation, collaborating with the public and across government, sharing best practices and software and other resources with other government entities, etc. </t>
  </si>
  <si>
    <t>11. Mandate data be explicitly license-free</t>
  </si>
  <si>
    <t>"Licence Free Datasets are not subject to any copyright, patent, trademark or trade secret regulation."</t>
  </si>
  <si>
    <t>a close fit (as it's only their desire end state): "Licensing. The imposition of "Terms of Service," attribution requirements, restrictions on dissemination and so on acts as barriers to public use of data."</t>
  </si>
  <si>
    <t>Business, transparency, open government, software development, innovation, etc. In the introductory language: "WHEREAS, Metro Government is the catalyst for creating a world-class city that provides its citizens with safe and vibrant neighborhoods, great jobs, a strong system of education and innovation, and a high quality of life; and WHEREAS, it should be easy to do business with Metro Government. Online government interactions mean more convenient services for citizens and businesses and online government interactions improve the cost effectiveness and accuracy of government operations; and WHEREAS, an open government also makes certain that every aspect of the built environment also has reliable digital descriptions available to citizens and entrepreneurs for deep engagement mediated by smart devices; and WHEREAS, every citizen has the right to prompt, efficient service from Metro Government; and WHEREAS, the adoption of open standards improves transparency, access to public information and improved coordination and efficiencies among Departments and partner organizations across the public, nonprofit and private sectors; and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t>
  </si>
  <si>
    <t>"Public data will be released under the same open license which enables free reuse, including commercial reuse"</t>
  </si>
  <si>
    <t>"License-free: Data is not subject to any copyright, patent, trademark or trade secret regulation. Reasonable privacy, security and privilege restrictions may be allowed.”"</t>
  </si>
  <si>
    <t>a close fit: "Release agreed upon data sets with the necessary Open Data Commons Public Domain Dedication and License (PDDL) in place."</t>
  </si>
  <si>
    <t>(the license-free principle)</t>
  </si>
  <si>
    <t>a close fit: "Users must agree to the terms of use detailed in the “Open Data User Licence” attached as Appendix 2 to this policy, to access and use City data made available through the Open Data portal"</t>
  </si>
  <si>
    <t>"Ensure that data supplied to the City by third parties (developers, contractors, 
consultants) are unlicensed, in a prevailing open standard format, and not 
copyrighted except if otherwise prevented by legal considerations;"; "License any software applications developed by the City of Vancouver such that they may be used by other municipalities, businesses, and the public without restriction."</t>
  </si>
  <si>
    <t>"The City of London (City) now grants you a world-wide, royalty-free, non-exclusive license to use, modify, and distribute the data sets in all current and 
future media and formats for any lawful purpose"</t>
  </si>
  <si>
    <t>Open government, transparency, software applications, access to public information, etc, mentioned in the introductory language: "WHEREAS, the City of Oakland is committed to using technology to foster open, transparent, and accessible government ("Open Government"); and WHEREAS, the City of Oakland collects or generates data that is legally accessible to the public ("City Data"); and WHEREAS, by publishing such data more freely,the City of Oakland seeks to improve government service delivery, develop opportunities and insights for promoting economic development, commerce, increased investment, civic engagement and strengthening our community; and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 WHEREAS, publishing structured standardized data in machine readable formats creates new opportunities for information from different sources to be combined and visualized in new and innovative ways, for niche markets to be identified and developed, and for citizens, policymakers and public servants to browse, interpret and draw attention to trends or issues with greater efficiency; and WHEREAS the use of open data exchange standards improves transparency, access to public information, and improved coordination and efficiencies among organizations across the public, non-profit and private sectors; and WHEREAS, the City of Oakland seeks to encourage the local community to develop software applications and tools to collect, organize, and share City Data in new and innovative ways that benefit both residents and government; and WHEREAS, software applications and tools that enable residents, policymakers and public servants to access, visualize, and analyze public information will encourage feedback on local issues; and"</t>
  </si>
  <si>
    <t>12. Charge data-creating agencies with recommending an appropriate citation form</t>
  </si>
  <si>
    <t>Transparency, honesty, open government, software, etc: "WHEREAS, the City of West Sacramento is committed to creating an unprecedented level of transparency, honesty and accountability to the public in City government; and" and "WHEREAS, timely and consistent publication of public information and data is an essential component of an open and effective government; and" and "WHEREAS, by sharing data freely, citizens are enabled to use and re-purpose it to help create a more economically vibrant and environmentally sustainable city; and" and "WHEREAS, publishing structured standardized data in a machine readable formats creates new opportunities for data from different sources to be combined and visualized in new and unexpected ways; and" and "WHEREAS, digital innovation can enhance citizen communications, support the brand of the city as creative and innovative, improve service delivery, support citizens to self-organize and solve their own problems, and create a stronger sense of civic engagement, community, and pride; and" and "WHEREAS, the City of West Sacramento seeks to encourage the local software community to develop software applications and tools to collect, organize, and share public data in new and innovative ways."</t>
  </si>
  <si>
    <t xml:space="preserve">13. Require publishing metadata </t>
  </si>
  <si>
    <t>Goals include: open government, collaboration with the state open data policy, and economic development. See: "The City Council finds that in recent years, the idea that certain data should be freely available to everyone to use and republish as they wish, without restrictions from copyright, patents, or other mechanisms of control, has become prevalent. This concept, which is generally referred to as open data, applies to data that is already deemed public and made available electronically, such as on a website; it could include department, agency, and legislative data. Open data is not data that is subject to privacy, security, confidentiality or any protection of the law. 
Information held by the City and County of Honolulu that has been deemed public information by the State Office of Information Practices should be made available in open, standards-based machine-readable formats. This may be accomplished by establishing an Application Programming Interface or by hosting the data on the City's open data portal at https://data.honolulu.qov. The Council further finds that on June 26, 2012, the Governor issued an Executive Directive to all state department heads announcing the Open Data Initiative. On August 10, 2012, then-candidate and current Mayor Kirk Caldwell, signed an Open Data Pledge. On October 4, 2012, State Chief data officer Sanjeev Bhagowalia unveiled the State's Twelve Year IT Transformation Plan, which included as one of its top priorities the establishment of a State open data portal at https://data.hawaii.qov. The City followed suit and created https://data.honolulu.qov. These actions enabled public facing websites to facilitate the sharing of master data sets. On July 3, 2013, the Governor signed into law Act 263, which relates to open data. This new law requires state executive branch departments to make electronic data sets available to the public, absolves the State from liability for certain deficiencies or incomplete data, and requires the Chief data officer to develop policies and procedures to implement the open data initiative. Finally, the Council finds that an open data policy has been shown to drive increased government efficiency and civic engagement, leading to social and economic benefits as a result of innovative citizen interaction with government. Social and economic benefits include, but are not limited to, empowering citizens through the democratization of information and fostering citizen participation in city government projects, supporting early stage entrepreneurship, encouraging positive environments that contribute to workforce development and job creation, and fostering a positive business environment and public-private partnerships. "</t>
  </si>
  <si>
    <t>(Defined in dataset): "Dataset means a collection of raw, non-manipulated data usually presented in tabular form with associated metadata"</t>
  </si>
  <si>
    <t xml:space="preserve">"To promote transparency and accountability, the City of Los Angeles (“City”) will make publicly available raw data in easy-to-find and accessible formats." and "Open Data empowers Angelenos to participate in governance with greater understanding and impact. Opening government data to entrepreneurs and businesses promotes innovation by putting that information to work in ways outside the expertise of government institutions and gives companies, individuals, and nonprofit organizations the opportunity to leverage one of government’s greatest assets: public information. Most significantly, it fosters creative new thinking about solving our most intractable challenges through public-private partnerships and promoting a culture of data sharing between our own City departments and other civic resources.
Open data and analysis has already been the hallmark of the successful application of COMPSTAT in the Los Angeles Police Department, spurring innovation and producing dramatic and tangible reductions in crime each year for the past decade."
</t>
  </si>
  <si>
    <t>a close fit (as it's only desire end state): (completeness principle)</t>
  </si>
  <si>
    <t>a close fit: "Careful attention to creating descriptions of data (metadata) which indicate how often it is updated, with update schedules determined in advance mitigates this risk."</t>
  </si>
  <si>
    <t>Appeals to values such as transparency, honesty, accountability, open and effective government, public feedback, business solutions, economic growth, and more</t>
  </si>
  <si>
    <t>a close fit: "Primary: Data is as collected at the source, with the highest possible level of granularity, not in aggregate or modified forms."</t>
  </si>
  <si>
    <t>"An open data policy has been shown to drive increased government effrciency and civic engagement, leading to social and economic benefits as a result of innovative citizen interaction with government. Social and economic benefits include, but are not limited to:
1. Empowering citizens through democratization of information and fostering citizen participation in City projects.
2. Supporting early-stage entrepreneurship.
3. Encouraging positive environments that contribute to workforce development and job creation."</t>
  </si>
  <si>
    <t>Encourage innovative uses of the City’s publishable data by departments, the public, and other partners.</t>
  </si>
  <si>
    <t>(completeness principle)</t>
  </si>
  <si>
    <t>"Metadata standards for Open Data shall be based on the extended metadata standard utilized as part of the Records Management Program."</t>
  </si>
  <si>
    <t>"Whereas, timely and consistent publication of public information and data is an essential component of an open and effective government; Whereas, the State of Connecticut possesses vast amounts of information relating to health, business, public safety, labor and more; Whereas, new information technology has changed the way people search for information, and such technology can aggregate larger quantities of data than ever before; Whereas, making even more data avaiable to the public will allow developers to create helpful applications researchers to make use of data that was previously difficult to obtain, and facilitate information sharing between state agencies; Whereas, creating a state open data portal furthers Connecticut's commitment to transparency, efficicency, social progres, and economic expansion;"</t>
  </si>
  <si>
    <t>(Defined in dataset)</t>
  </si>
  <si>
    <t>Appeals to values such as: WHEREAS, the government of the City of Pittsburgh seeks to provide its citizens with safe and vibrant neighborhoods, great jobs, a strong system of education and innovation, and a high quality of life; and
WHEREAS, the adoption of open data improves provision of services, increases transparency and access to public information, and enhances coordination and efficiencies among departments and partner organizations across the public, nonprofit, and private sectors; and 
WHEREAS, it should be easy to do business with the City of Pittsburgh. Online government interactions mean more convenient services for citizens and businesses and online government interactions improve the cost-effectiveness and accuracy of government operations; and
WHEREAS, every citizen has the right to prompt, efficient service from the City of Pittsburgh; and 
WHEREAS, by publishing structured standardized data in machine-readable formats, the City of Pittsburgh seeks to encourage the local software community to develop software applications and tools to collect, organize, and share public data in new and innovative ways; and  WHEREAS, The Greater Pittsburgh region shares common infrastructure, economy, and history, so sharing information freely and collaboratively will bring greater success for all area municipalities and citizens. The City of Pittsburgh seeks to be a leader and convener in our region around issues of data sharing and best practices; and
WHEREAS, in commitment to the Spirit of Open Government, the City of Pittsburgh will consider public information to be open by default and will proactively publish data and data containing information, subject to the requirements and non-discretionary limitations upon the disclosure of data as set forth in the Pennsylvania Sunshine Act, 65 Pa. C.S. §§701 et seq., the Pennsylvania Right-To-Know Law (RTKL), 65 P.S. §§67.101 et seq., and any other applicable state or federal law or regulation."</t>
  </si>
  <si>
    <t xml:space="preserve">14. Require publishing data creation processes </t>
  </si>
  <si>
    <t xml:space="preserve">The whereas language appeals to goals such as openness, transparency, participation, collaboration, and public feedback. </t>
  </si>
  <si>
    <t>"Datasets released by the government should be primary source data. This includes the original information collected by the government, details on how the data was collected and the original source documents recording the collection of the data."</t>
  </si>
  <si>
    <t xml:space="preserve">"Whereas, The City of Hartford is committed to creating transparency and accountablity in City government; and Whereas, Timely and consistent publication of public information and data is essential to open and effective City government; and Whereas, The timely online publication of public data in various machine readable formats will empower Hartford's residents, businesses, and partners by providing them with information necessary to participate in government in a meaningful manner, to assist identifying possible solutions to historic governmental problems, and to promote innovative strategies for social progress and economic growth; and Whereas, To become one of America's best capital cities, the City of Hartford must respond to the changing landscape of modern information sharing as well as public demand for government data to be provided promptly and efficiently ... " </t>
  </si>
  <si>
    <t>Lists several values such as open government, participation, transparency, collaboration, engagement, good government, innovative use of information technology, and more</t>
  </si>
  <si>
    <t>"This Executive Order is adopted to advance the following policies of the Metropolitan 
Government, to: 
1) Use technology to foster an open, transparent, and accessible government. 
2) Seek opportunities for economic development, commerce, increased investment, and 
civic engagement by supporting public use of Open Data. 
3) Reduce duplication of services."</t>
  </si>
  <si>
    <t>15. Mandate the use of unique identifiers</t>
  </si>
  <si>
    <t>"Whereas, the Mayor and Council consider it to be in the interest of all to provide openness and transparency in government,"</t>
  </si>
  <si>
    <t>16. Require code sharing or publishing open source</t>
  </si>
  <si>
    <t>"Open Source Software - the City of Hamilton, when replacing existing software or considering new applications, will place open source software on an equal footing with commercial systems during procurement cycles."</t>
  </si>
  <si>
    <t>"Open Source Software - the City of Vancouver, when replacing existing software or considering new applications, will place open source software on an equal footing with commercial systems during procurement cycles;"</t>
  </si>
  <si>
    <t>"Whereas by fostering civic engagement through data sharing between City agencies, citizens, businesses, and other community organizations, the City Council hopes to use data to improve coordination, collaboration, and efficiency with public stakeholders; and
Whereas data is a valuable asset to private entities, the City Council wants to encourage businesses and other citizen enterprises to make use of government data in ways that will promote economic development and increased local investment; and
Whereas governmental decisions are influenced by the analysis of specific data it is imperative that the City Council offer enhanced access in order to improve transparency and efficiency of review; and
Whereas no City in Michigan or any American city with a population under 100,000 has an open data policy, the City Council wishes to become a flagship for transparency and leader among peer cities in terms of data sharing; and
Whereas the Freedom of Information Act (FOIA) affords citizens a way to request information from their government, the City Council recognizes that proactively providing information potentially reduces administrative and financial costs associated with Freedom of Information Act  (FOIA) compliance;  
The City of Jackson now finds that adopting an Open Data Policy fosters greater transparency and accountability in City affairs. Data and records are collected and curated as described in the sections below."</t>
  </si>
  <si>
    <t xml:space="preserve">"The City of Cincinnati recognizes that citizens’ access to their local government’s information is fundamental to transparency and accountability. Therefore, the City of Cincinnati will make datasets about the operations and finances of government publicly available for review, interpretation, analysis, research and criticism." </t>
  </si>
  <si>
    <t>"WHEREAS, the City of Chattanooga (the "City") is committed to improving the community by fostering open, transparent, valuable, effective, accountable, and accessible government functions; and,
WHEREAS, by removing barriers to data, the City of Chattanooga seeks to develop opportunities for civic engagement, economic development, commerce, and increased investment; and,
WHEREAS, the City of Chattanooga commits to working to enable data captured and used by the City to be more easily accessible by people and advanced technologies and applications ("Machines"), while at the same time protecting the privacy rights and personal safety of others; and,
WHEREAS, the adoption of open standards improves transparency of government functions, access to public information, and improved coordination and efficiencies among organizations across the public, non-profit, and private sectors; and,
WHEREAS, the City of Chattanooga commits to strive for a future in which important government data and information will be open data by default."</t>
  </si>
  <si>
    <t>17. Require digitization and distribution of archival materials</t>
  </si>
  <si>
    <t>A close fit: "...review of existing ones, publication of datasets, and archiving of superseded datasets if required;"</t>
  </si>
  <si>
    <t>"Government works best when it engages its constituents effectively and makes information readily available in an easily consumed format. The purpose of the Open Government Portal is threefold. First, the Portal should maximize information availability by publishing data in an understandable, logical format for anyone to access. Second, the Portal should publish relevant and timely information so that constituents are not overwhelmed with data. This has the potential to reduce the number of Government Records Access and Management Act (GRAMA) requests received by the City. Third, the Portal should be a central clearinghouse for data that enables the citizen developer to create applications independently. Citizen developers are constituents who have the technical acumen to develop an app that pulls pieces of information from these data sources and presents that data in a format that meets a need in the community. This fosters creativity, alleviates a burden on IT departments, and provides tools that the City may not have considered."</t>
  </si>
  <si>
    <t>"Develop a plan to digitize and freely distribute suitable archival data to the public"</t>
  </si>
  <si>
    <t>"The purpose of this subtitle is to improve and maintain transparency and efficiency in government while addressing the goals of effective communication and collaboration within units and to deliver useful information to the public in an efficient manner, including through the provision of an intuitive and interactive web portal that also provides the public access to the information in usable and searchable formats."</t>
  </si>
  <si>
    <t>"Recognizing that timely and consistent access to public data is an essential 
component of an open, transparent, collaborative and effective government, City of Minneapolis 
Government is committed to proactively sharing its data as broadly as possible via an Open Data 
Portal." and "The purpose of this policy is to set guidelines for incorporating an open data 
framework into existing and future systems and procedures, and aid in determining what data 
sets should be made public, how to make the data sets public, and how to maintain the existing 
published data sets. By making its data available online, the City will enable the public to: (1) 
assist in identifying efficient solutions for government, (2) promote innovative strategies for social 
progress, and (3) create economic opportunities."</t>
  </si>
  <si>
    <t xml:space="preserve">Lists values including "the importance and need for an open and transparent government," and notes "the City Council is committed to transparency in the conduct of the public's business". </t>
  </si>
  <si>
    <t>18. Create a central location devoted to data publication and policy</t>
  </si>
  <si>
    <t>"The City of Toronto makes data available to the public, businesses, institutions, visitors, and other levels of government via www.toronto.ca/open"</t>
  </si>
  <si>
    <t>"2. PURPOSE
2.1 To establish a City-wide procedure whereby all departments shall make data available to the public. The City shall implement an online Open Data Portal to encourage civic engagement and collaboration, improve transparency and facilitate access to public information. This procedure will enable diverse stakeholders to leverage data in service of the betterment of our community.
3. RATIONALE
3.1 Increasing the accessibility of data will streamline intra-governmental and inter-governmental collaboration, and enable the public to find innovative ways to use data to benefit society, increase efficiencies and increase economic growth in the City.
3.2        By making data freely and publicly available, the City:
3.2.1        Engages the community by soliciting ideas, input, and suggestions from citizens;
3.2.2        Invites collaboration with business and academic communities to creatively address civic challenges;
3.2.3        Supports entrepreneurship, economic development, commerce, and increased public investment by partnering effectively with private, non-profit and commercial interests; and
3.2.4        Demonstrates its commitment to accountability, transparency and accessible government, fostering a high level of trust between the citizens and their local government.
4. OBJECTIVES
4.1 Provide a procedure for the deployment of an open data policy, which would include standards to ensure exempt or protected data is not released.
4.2        Assign responsibility to city teams that will drive this Procedure."</t>
  </si>
  <si>
    <t>"An open data portal is the public facing website that will allow access to the open data either directly or via a separate open data catalogue. There are a variety of portal content components that can be considered as well as the possible integration with the website’s open government elements"</t>
  </si>
  <si>
    <t>"A searchable Open Data catalogue, as a recognizable part of the York.ca website, will put all available downloadable data into one place for easy access, covered by a single data license"</t>
  </si>
  <si>
    <t>a close fit: "To support the endorsement of the recommendations in this report, an Open Data website will be launched through the Ottawa.ca website"</t>
  </si>
  <si>
    <t>"WHEREAS, the Town Board (Resolution 2014-229) directed the Government Study
Committee to review and recommend to the Town Board an Open Government Plan; and
WHEREAS, the Town of Amherst is committed to creating a high level of openness and transparency in government; and
WHEREAS, the three principles of transparency, participation, and collaboration form the cornerstone of an open government; and
WHEREAS, more government information should be published and made available via the Internet which will provide greater public access to information and a mechanism for public feedback and participation; and
WHEREAS, the demands of an across-the-board open government framework require the assistance of a Open Government Advisory Board, to guide these initiatives; and
WHEREAS, goals and timetables should be established for development and implementation of an overall Open Government Plan to enhance and develop transparency, public participation, and collaboration in all town activities;"</t>
  </si>
  <si>
    <t>"made ​​available in a comprehensive and placed as a downloadable file in Internet together; "</t>
  </si>
  <si>
    <t>"The City will maintain an Open Data portal to provide access to the raw data as well as support the broader use of the data through visualizations and related tools. The portal should evolve as the needs of the user community change"</t>
  </si>
  <si>
    <t>a close fit: "the creation of a 'beta' (or test) website"</t>
  </si>
  <si>
    <t>"Whereas, the County of Suffolk operates departments and agencies to serve the needs of its 1.5 million residents; and 
Whereas, the County generates large quantities of data in the process of its operation; and 
Whereas, an increasing number of local and state governments, including New York City and the State of New York, are providing their citizens with open access to the data they collect; and 
Whereas, providing open data improves government transparency and provides for increased accountability to the public; and 
Whereas, Suffolk County should join the growing movement to provide open data to the public; and 
Whereas, the County Department of Information Technology (“Information Technology”) should establish a policy to provide open data sets and create a web site or portal where members of the public can access same; and 
Whereas, all County departments should work with Information Technology to publish data as part of a pilot program to determine the effectiveness of information sharing with the public;"</t>
  </si>
  <si>
    <t>The City recognizes that making data available online in this manner will promote civic engagement, improve service delivery, allow for more effective communication with the public, and increase opportunities for economic development. This Policy is also intended to make the operation of City government more transparent, effective, and accountable to the public, and to allow the public to assist in identifying efficient solutions for government.</t>
  </si>
  <si>
    <t>WHEREAS, Open Data can be used for various purposes, including enabling participatory govemance, as a means of ensuring transparency, and as a catalyst for economic development; and
WHEREAS, disclosing City data is a foundational element of open government, is consistent with residents’ right to public information, and promotes engagement with the potential benefit of civic development of technology products and infrastmcture to improve service delivery through expanded and innovative applications, among other things; and
WHEREAS, by creating an Open Data policy, the City of San Diego seeks to develop opportunities for civic engagement, economic development, commerce, and increased investment; and
WHEREAS, while an Open Data policy has the potential to benefit the community and consideration must be given to how to equitably bridge the “digital divide” for the greatest number of citizens; and
WHEREAS, the use of Open Data exchange standards improves transparency, access to public information, and improved coordination and efficiencies among organizations across the public, non-profit and private sectors, including within internal city departments; NOW THEREFORE,</t>
  </si>
  <si>
    <t>19. Publish bulk data</t>
  </si>
  <si>
    <t>"By contrast, providing an interface for users to download all of the information stored in a database at once (known as "bulk" access)"</t>
  </si>
  <si>
    <t>The City of Denton is committed to fostering open, transparent, and accessible City
government, and recognizes that by sharing data freely, the City will generate opportunities
for economic development, commerce, and civic engagements for citizens. The City also
recognizes that providing timely access to City data, will improve transparency, public access
to information, and coordination between City entities, citizens and the private sector.</t>
  </si>
  <si>
    <t>2.126.010 (C)  - The City anticipates that making government data open in easy to find and usable formats will create effective and meaningful opportunities for the City and members of the public to work collaboratively to generate new ideas to solve complex challenges</t>
  </si>
  <si>
    <t>WHEREAS, the adoption of open data improves the provision of citizen services, increases transparency and access to public information, and enhances coordination and efficiencies among City of Jackson (“City”) departments, divisions, and partner organizations; and</t>
  </si>
  <si>
    <t>20. Create public APIs for accessing information</t>
  </si>
  <si>
    <t>Higher levels of civic engagement and provision of valuable public feedback to government officials regarding local issues
The Open Data Leadership Board will be charged with developing and
implementing a process for prioritizing the release of datasets to the Open Data
Web Portal that takes into account the City’s programmatic priorities, new and
existing signals of interest from the public (such as the frequency of FOIA
requests), existing opportunities for data use in the public interest, and cost;
1. Datasets identified as pertinent to measuring progress of the City's strategic performance management goals (e.g. downtown vibrancy, Increase Prosperity, and Reduce Blight) will be given first priotity of release; 
2. Processes developed through the initial release of prioritized data will be continuously evaluateda nd replicated as part of an iterative process intended to expand to all City data over time, moving the City closer to the stated goal of proactive release of all publishable data.</t>
  </si>
  <si>
    <t>"By contrast, providing an interface for users to download ...  the means to make specific calls for data through an Application Programming Interface (API) make data much more readily accessible."</t>
  </si>
  <si>
    <t>21. Optimize methods of data collection</t>
  </si>
  <si>
    <t>"the City has been a leader in open data since hosting Open Data Day... the use of open data exchange standards maximizes transparency, access to public information, and coordination and efficiencies among organizations across the public, nonprofit and private sectors... software applications and tools that enable citizens to access, visualize, and analyze public information will support informed public engagement and encourage citizens to provide feedback on local issues"</t>
  </si>
  <si>
    <t>22. Mandate ongoing data publication and updates</t>
  </si>
  <si>
    <t>WHEREAS, access to public information, including access to public data, promotes a higher level of civic engagement and allows citizens to provide valuable feedback to government officials regarding local issues; and</t>
  </si>
  <si>
    <t>a close fit: "Executives will determine the frequency at which published datasets are reviewed and updated, and communicate these schedules to the Open Data Team."</t>
  </si>
  <si>
    <t>a close fit: "The City has created specific requirements, which are evolving, for ongoing updates of open data, and aims to release its data in a timely manner, dependent on the nature of the data"</t>
  </si>
  <si>
    <t>a close fit: "The city of Montreal is committed to disseminate and make available gradually and continuously up data sets in a dedicated portal on the Internet. "</t>
  </si>
  <si>
    <t>"Identify immediate opportunities to distribute more of its data;"</t>
  </si>
  <si>
    <t>a close fit: "Staff from other departments may be involved from time to time in order to consider potential 
new data sets for release."</t>
  </si>
  <si>
    <t>a close fit: "The City’ must establish plans for expanding public access to City Data and report their progress as requested by the City’s Chief Administrative Officer or council."; "Routine Release should only be used in relation to Data that: (i) is being generated on an ongoing basis; (ii) is being generated in a highly consistent manner; and (iii) when assessed in accordance with section 4.1.8, demonstrates no indications of potential concerns relating to its release by the City as Open Data"</t>
  </si>
  <si>
    <t xml:space="preserve">A RESOLUTION relating to governmental transparency, reaffirming the City’s
commitment to promote an efficient, collaborative open government with
an Open Data Initiative for timely and consistent publication of public
information that fosters accountability and responsiveness.
WHEREAS the City is committed to engaging the community and improving
public knowledge of City operations, and
WHEREAS access to public information promotes a higher level of civic
engagement and allows citizens to provide valuable feedback to government
officials regarding local issues, and
WHEREAS, by consistent and timely sharing of data, the City seeks to
develop economic opportunities and increased civic engagement for its citizens,
and
WHEREAS information technologies, including web-based and other internet
applications and services, are an essential means for open government and good
government, generally, and
WHEREAS the City is committed to leveraging technology to respond to
public needs and service requests, and has launched TacomaFIRST 311,
TacomaData, and other applications in this regard, and
WHEREAS, in commitment to the spirit of open government, the City
considers public information to be open by default and proactively publishes high value, publicly disclosable data, and;
WHEREAS the protection of privacy, confidentiality, and security must be
maintained as a paramount priority while also advancing governmental
transparency and accountability through open data, and
WHEREAS a comprehensive open data program enhances coordination and
efficiencies between City departments and partner organizations, and
WHEREAS the development of an Open Data Initiative improves
transparency, access to public information, and improved governmental
performance; Now, Therefore,
</t>
  </si>
  <si>
    <t>Policy
The City of Seattle strives to make the data it generates and collects openly available to the public, thus increasing the quality of life for our residents; increasing transparency, accountability and comparability; promoting economic development and research; and improving internal performance management.</t>
  </si>
  <si>
    <t>23. Create permanent, lasting access to data</t>
  </si>
  <si>
    <t>"Long Term Preservation of Datasets Datasets made available online should remain online, with appropriate version-tracking and archiving over time where applicable and available."</t>
  </si>
  <si>
    <t>a close fit (as it's only desire end state): "Permanence. This principle addresses the need for access to the open data “in perpetuity”. This speaks to the need for access at all times during the data lifecycle (online and archived)."</t>
  </si>
  <si>
    <t xml:space="preserve">Consult with members of the public, agency staff, journalists, researchers, and other stakeholders regarding which datasets will have the greatest benefit to residents of the City
In order to increase and improve use of te city's open data, the IT Steering Committee will actively encourage agency and public participation by providing regular opportunities for feedback and collaboration. 
</t>
  </si>
  <si>
    <t>(permanent principle)</t>
  </si>
  <si>
    <t>"Open Data standard shall be based on the principles of accessibility and ease of re-use" (Principle of long term preservation of datasets) "there needs to be a longer-term view to ensure long-term effectiveness of the standards that data will be provided to the public."</t>
  </si>
  <si>
    <t>Opposite: "Part of any Open Data initiative should be re-assessed periodically"</t>
  </si>
  <si>
    <t xml:space="preserve">Extensive language related to this throughout draft </t>
  </si>
  <si>
    <t xml:space="preserve">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To promote government efficiency and the social good that can be gained from opening government data to the public, the default state of new and updated information resources should, to the extent practicable, be open and machine readable. City information should be managed as an asset throughout its lifecycle to promote interoperability and openness, and, wherever possible, subject to the limitations of this Policy, to ensure that data is released to the public in ways that make the data easy to find, accessible, and usable by the public. </t>
  </si>
  <si>
    <t xml:space="preserve">Throughout </t>
  </si>
  <si>
    <t xml:space="preserve">WHEREAS commiting to an Open Data Policy can improve evidence-based decision making and support the City's mission statement of "Simply Better Service for a World-Class Community", and
WHEREAS, improving access to information to important data internally, and to the public, can improve the ability to use data to improve decision-making by staff and City Council , and can better inform the citizens with information to provide valuable feedback regarding local issues. </t>
  </si>
  <si>
    <t>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3.2.	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t>
  </si>
  <si>
    <t xml:space="preserve">How to Implement Policy </t>
  </si>
  <si>
    <t>The Municipality of Anchorage (MOA) recognizes that citizen access to local government information is fundamental to transparency and accountability. Therefore, the Municipality of Anchorage will make Municipal data sets publicly available for review, interpretation, analysis, and research. The intent of this policy is to provide greater government transparency, honesty, accountability, efficiency and enable civic engagement and economic growth.
Proactively consult with members of the public, departmental staff, researchers, the business community and other stakeholders to identify new datasets and to improve and increase the use of existing datasets for the greatest benefit of all. 
Develop and implement a process for prioritizing the release of datasets which takes into account new and existing signals of interest from the public, including Mayoral and programmatic priorities, the Municipality's strategic goals, and data already published in non-machine-readable format;</t>
  </si>
  <si>
    <t xml:space="preserve">24. Create or appoint oversight authority </t>
  </si>
  <si>
    <t>Within one year of the effective date of this Administrative Regulation the Chief Knowledge Officer shall submit to the Commission of the Unified Government an annual report on the Unified Government&amp;rsquo;s progress toward the goals laid out in Resolution 31-13.</t>
  </si>
  <si>
    <t>"Where Executives determine they cannot comply with their roles and responsibilities outlined in the Open Data Policy they shall bring their non-compliance issues to the Open Government Committee for review. The Chair of the Open Government Committee will recommend to the City Manager an agreed upon course of action."</t>
  </si>
  <si>
    <t>a close fit: "For purposes of the portal launch, the open data governance will be overseen by the Open Government Steering Committee while the technical and logistical considerations will be undertaken by the Open Government Project Team."</t>
  </si>
  <si>
    <t>The City of Milwaukee is committed to proactively publish data in a structured standardized machine readable format to improve provision of services, increase transparency and access to public information, and enhance coordination and efficiencies among departments, partner organizations and citizens</t>
  </si>
  <si>
    <t>a close fit: "any potential issues with the 
data will inform all Members of Council, Commissioners, Directors and Managers, so that they are prepared to answer any media questions that may arise"</t>
  </si>
  <si>
    <t>Working Group would ... monitor the use of the data, and develop and release new data sets in 
accordance with the established criteria</t>
  </si>
  <si>
    <t xml:space="preserve">
Collaboration. Government is Smarter, more responsive, and more innovative in proportion to the diversity of informed public input it receives.
Openness. In order to maximize transparency and opportunities for public input and collaboration, government should make openness routine and treat it as a smart investment.
Discoverability. In order to realize the benefits of openness, government should make its data easy to discover and use.
Increase agency accountability, efficiency, or responsiveness or improve the delivery of services;
Help improve the public health, safety, or welfare;
Facilitate informed public engagement; or
Create economic opportunity.</t>
  </si>
  <si>
    <t>"In addition, the Working Group on Open Data may recommend at any time that the Director General calls for accountability for the application of the guiding principles of this policy."</t>
  </si>
  <si>
    <t>"In cases of policy violation, the City may investigate and determine appropriate corrective action."</t>
  </si>
  <si>
    <t>D. Access to public information, including access to public data, promotes a higher level of civic engagement and allows citizens to provide valuable feedback to government officials regarding local issues.
H. The Open Data Policy supports the City’s desire to be interconnected and fosters innovation for its residents; increases transparency, accountability and comparability; promoting economic development and research; and improves internal performance.</t>
  </si>
  <si>
    <t>"A working group shall be established to monitor the progress of the open data initiative, 
including the use of the data sets, as well as plan future releases"</t>
  </si>
  <si>
    <t>a close fit: "The City’ must establish plans for expanding public access to City Data and report their progress as requested by the City’s Chief Administrative Officer or council."</t>
  </si>
  <si>
    <t>WHEREAS, the Board acknowledges the emergence, continued refinement and benefit of new information technologies that have dramatically changed the way citizens search for and expect to find, consume and utilize government information, and that such technological advancements can aggregate ever larger quantities of data and allow government to provide information to the public with increasing efficienc</t>
  </si>
  <si>
    <t>The San Francisco Bay Area Rapid Transit District (District or BART) is committed to increasing transparency, accountability, efficiency, public engagement, and supporting technological innovation and economic growth. The District further recognizes that every citizen has the right to prompt, efficient service from the District.</t>
  </si>
  <si>
    <t>These open data sets will create opportunities to visualize the data from many perspectives and for various innovative purposes.
Customer-Centric: Datasets are tagged, aggregated, presented, and delivered in a way that allows consumers to utilize the information.</t>
  </si>
  <si>
    <t>The county recognizes there are many benefits to Open Data including: demonstrating transparency, improving public service and participation, improving effectiveness, creating efficiencies, generating economic value, promoting innovation, providing authoritative data, and providing information to people where they most often access it.
The county encourages outreach and collaboration within the county offices and departments and the community to promote interest in and use of Open Data.</t>
  </si>
  <si>
    <t>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t>
  </si>
  <si>
    <t>c. The efficient integration, management, and governance of data will greatly improve State government programs and the delivery of a wide range of services to New Jersey’s citizens, thereby enhancing their lives.</t>
  </si>
  <si>
    <t>WHEREAS, access to public information promotes a higher level of civic engagement and allows citizens to provide valuable feedback to government officials regarding local issues; and.... WHEREAS, the City is committed to maintaining the public trust through openness and transparency; and</t>
  </si>
  <si>
    <t>WHEREAS, the City is committed to managing data generated by, or for, the City as a valuable public asset; and</t>
  </si>
  <si>
    <t>WHEREAS, much of the data collected by the City of Birmingham is not cataloged, impeding the ability to aggregate, analyze and synthesize it to better allocate public resources; and
Therefore, the City of Birmingham will make select datasets publicly available for review, interpretation, analysis and research.</t>
  </si>
  <si>
    <t>Government belongs to the people and open government supports this by promoting the public’s right to understand and participate in government. Government has the responsibility to provide relevant and appropriate data and constituents have the opportunity to freely review and utilize the data.
By sharing data freely, the City of Boulder seeks to develop opportunities for economic development, commerce and increased investment in Boulder and the surrounding region.
The adoption of open standards improves transparency, access to public information, and coordination and efficiencies among agencies and partner organizations across the public, non-profit and private sectors.</t>
  </si>
  <si>
    <t>WHEREAS, access to public information promotes a higher level of civic engagement and makes it easier for interested individuals to provide valuable feedback to City officials regarding local issues; and
To procure/create and actively promote the usage of an Open Data Portal that provides data and tools for utilizing and visualizing open data in ways that add value to the information provided and encourage community engagement with City programs and services;</t>
  </si>
  <si>
    <t>For purposes of prioritizing datasets for inclusion on the Open Data Web Portal, departments should consider whether (1) the dataset is frequently requested; (2) the dataset helps increase the City’s accountability, efficiency, responsiveness, or delivery of services; or (3) the dataset improves public knowledge of the City and its operations, or furthers the goals of the City.</t>
  </si>
  <si>
    <t xml:space="preserve">Improve provision of prompt and efficient services to residents;
Empower City employees, Departments and partner organizations to be more effective and better coordinated internally to increase opportunities to serve the public;
Promote higher levels of civic engagement and citizen feedback to government officials regarding local issues;
</t>
  </si>
  <si>
    <t>Measure the effectiveness of datasets made available through the Open Data Program by connecting open data efforts to the City’s programmatic priorities;
Publish high quality, updated data with documentation (metadata) and permanence to encourage maximum use;
Support innovative uses of the City’s publishable data by agencies, the public, and other partners.</t>
  </si>
  <si>
    <t>25. Create guidance or other binding regulations for implementation</t>
  </si>
  <si>
    <t>a close fit: "Operations. Open Data will require a series of operational processes (e.g. Extract-Transform-Load or ETL and guidelines (e.g. open data prioritization) which may or may not currently exist within the City. Further suggestions will be provided as part of the implementation planning."</t>
  </si>
  <si>
    <t>a close fit: "BE IT FINALLY RESOLVED THAT the City Manager be tasked with developing an action 
plan for implementation of the above."</t>
  </si>
  <si>
    <t>a close fit: "The City must establish guidelines on categories of Open Data, and the City may 
update the guidelines from time to time. The categories should be listed with or in 
the Open Data Catalogue"</t>
  </si>
  <si>
    <t xml:space="preserve">Instructs city departments to create a department open data plan that will "[i]nclude a summary description of all data sets under the control of each Department (including data contained in already-operating information technology systems)." </t>
  </si>
  <si>
    <t>Close fit: "the agency shall report to the department and to the council which public data set or sets that it is unable to make available the reasons why it cannot do so and the date by which the agency expects that such public data set or sets will be available on the single web portal."</t>
  </si>
  <si>
    <t>"Within 90 days of the CDO’s assumption of duties each City department and agency shall create a catalog of its public information. The catalog shall be made accessible through the Open Government Portal. The determination of what shall constitute “public information” and “high value data sets” for purposes of this Order as well as what “high value data sets” should be shared as set forth in paragraph 4.E hereof shall be made by each department or agency head in consultation with OIT and the Law Department."</t>
  </si>
  <si>
    <t>26. Incorporate public perspectives into policy implementation</t>
  </si>
  <si>
    <t xml:space="preserve">Close fit: "Each agency
shall be responsible for identifying and publishing data sets. The Department shall be available to agencies for consultation and technical support only. The Department shall not be responsible for identifying or publishing data sets. By December 31 2013 and annually thereafter if an agency cannot or will not make all of its publicly available data sets available through the City’s website the agency shall file a written report with the Department and with the Common Council setting forth which public data set or sets that it is not making available the reasons why it cannot or will not do so and the date by which the agency expects that any such public data set or sets will be available on the city’s website." </t>
  </si>
  <si>
    <t>"The Open Data Team shall monitor community feedback, community requests for datasets and where possible, the applications developed from City of Toronto datasets."</t>
  </si>
  <si>
    <t>"Community Engagement. Open data initiatives require an ongoing program of community engagement to assist in optimizing the use of the data and assisting with determination of data release priorities. The community should not only be the local community but also participation in the overarching local – global open data community including other governments."</t>
  </si>
  <si>
    <t>Close fit:  "An agency must make a public data set available on a single web portal on the Internet within 1 yr after this Article takes effect. If an agency cannot make a public data set available the agency must report to Executive and Council: (1) which public data set it is unable to make available; (2) the reasons whv the agency cannot make the public data set available; and (3)  the date by which the agency expects the public data set to be available on the single web portal."</t>
  </si>
  <si>
    <t>"Implementation of the Region’s Open Data Program will be incremental, and the community will be engaged to help determine priorities for publishing data"</t>
  </si>
  <si>
    <t>It notes the creation of a catalogue along with the creation of the data portal but does not give details about the catalogues contents: "DOIT shall (i) catalogue and post on the portal a list of all data sets available on such portal."</t>
  </si>
  <si>
    <t>As part of the design of an information system to ensure data quality the legislation calls for the creation of  "a public comprehensive list or index of public information."</t>
  </si>
  <si>
    <t xml:space="preserve">It calls for state entities to create "data catalogues" of their Publishable Data but it makes no mention of a more comprehensive listing of information. </t>
  </si>
  <si>
    <t>a close fit: "approve that Information Technology Services and Corporate Communications be encouraged to involve members of the public and others knowledgeable about open data applications in assisting the City in the contest, particularly in developing the criteria and website for the City."</t>
  </si>
  <si>
    <t>"City staff will also set up an online forum to 
facilitate ongoing dialogue, information sharing and feedback on the open data website, 
as well as to find out what other kinds of data the community is looking for"</t>
  </si>
  <si>
    <t>a close fit: "City must establish an open Data contact email to respond to public inquiries related to Open Data."</t>
  </si>
  <si>
    <t>Close fit: Section 4. (B)
"For purposes of identifying Datasets for inclusion on the City of Tulsa Open Data Portal, the ODAB will consult with the City department, office, administrative unit, commission, board, advisory committee or other unity of City government within the official jurisdication of hte Executive Branch that maintains any Data proposed to be included in a Dataset..."</t>
  </si>
  <si>
    <t>"The site will allow measure data quality from the public perspective and a better understanding of what kind of data is of greatest value to the public and local businesses.";
"Engaging the public to host an Open Data Application contest. Municipalities such as Edmonton, Toronto and others have hosted development contests to publicize the availability of open data and to engage developers and programmers in creating application tools that may benefit citizens of the municipality"</t>
  </si>
  <si>
    <t>"Within [60] days, each Department shall create a catalog of its public information.  The catalog will be accessible through the City’s Open Government Web page.  The catalog will indicate: 
i.        If the information is publicly-accessible;
ii.        The date of when the information was made publicly-accessible or when it is scheduled to be made public;
iii.        The date the information was last updated or when it is scheduled to be updated;
iv.        If the information is from a primary source or has been aggregated or modified;  and
v.        If the information is restricted by any license or privacy restrictions."</t>
  </si>
  <si>
    <t xml:space="preserve">§4 of the Policy calls for a catalogue process "Section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"public" or "not yet public"; Departments will work with Metro Technology Services to develop strategies and timelines for publishing open data containing information in a way that is complete, reliable, and has a high level of detail."
</t>
  </si>
  <si>
    <t xml:space="preserve">Yes "FURTHER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 </t>
  </si>
  <si>
    <t>27. Set appropriately ambitious timelines for implementation</t>
  </si>
  <si>
    <t>"A cross-department Open Data Advisory Group developed an initial three year plan of data to be released."</t>
  </si>
  <si>
    <t xml:space="preserve">n/a, but priorization for what would be included was mentioned: "d. For purposes of identifying data sets for inclusion on the City of West Sacramento's data portal, The open data advisory group will consider the following: i. Whether the information embodied in the data set is reliable and accurate and is frequently the subject of a written request for public records and is of the type that is required to make available for inspection or copying; ii. The data set helps increase the City's accountability, efficiency, responsiveness or delivery of services; iii. The data set improves public knowledge of the City and its operations, furthers the mission of the City, and/or creates economic opportunity. 
"
</t>
  </si>
  <si>
    <t>n/a / "Data is made available as quickly as necessary to preserve the value of the data."</t>
  </si>
  <si>
    <t>"A pilot initiative would be undertaken to release a modest number of high priority data sets, and over the next year to eighteen months, Staff would monitor the use of the data sets, with reports on progress, ease of implementation, any resource limitations and implications all reported back to Council."</t>
  </si>
  <si>
    <t>A close fit: "The open data portal will be maintained by the Department of Information Technology who shall: collaborate with the City’s Record Manager and the City Attorney as appropriate, to determine appropriate data sets for release on the Open Data Portal; and catalogue and post on the Open Data Portal a list of all data sets available on the Portal."</t>
  </si>
  <si>
    <t>"Officials of information assets must submit their data release plan for the coming year and report the activities of the previous year to the Directorate General of 31 January of each year. This plan should also include a list of specific agreements with third parties."</t>
  </si>
  <si>
    <t>n/a (Does not call for a complete or public list, just "Guidelines for Departments to follow in developing their plans for implementing the Open Data Policy consistent with the standards established. Each plan shall include an accounting of public datasets under the control of the Department.")</t>
  </si>
  <si>
    <t>a close fit: "as quickly as possible"</t>
  </si>
  <si>
    <t xml:space="preserve">   The City will maintain an Open Data Portal where the City’s published data will be publicly available.  Datasets published on the Open Data Portal shall be placed into the public domain. Dedicating datasets to the public domain means that there are no restrictions or requirements placed on use of these datasets.</t>
  </si>
  <si>
    <t>"The beta website will be released in September 2010, with ongoing monitoring by the working 
groupand reporting to CMT"</t>
  </si>
  <si>
    <t>"“Data Catalogue” means a comprehensive list of information possessed, controlled, or managed by a “Department” that includes information about each dataset as determined by the Open Data Management Committee Team." "(a) Each department shall be responsible for creating an Open Data catalogue, which will include comprehensive inventories of information possessed and/or managed by the Department."</t>
  </si>
  <si>
    <t xml:space="preserve">Not public: "Each Department shall be responsible for creating an Open Data catalogue, which will include comprehensive inventories of information possessed and/or managed by the Department. Each Department's Open Data catalogue will classify information holdings as currently "public" or "not yet public"; Departments will work with Metro Hartford Information Services to develop strategies and timelines for publishing open data containing information in a way that is complete, reliable, and has a high level of detail." </t>
  </si>
  <si>
    <t>"Within 90 days of the effective date of this order, pursuant to the training provided to the 
Departmental Data Coordinator by ITS and the Office of Innovation, and using a template provided for this purpose, begin to create a Departmental Data Catalog of all available Datasets, excluding Protected Information. 
a) Each Departmental Data Catalog, with Datasets noted as potential Open Data, 
shall be made available to ITS and the Office of Innovation. The determination of whether a particular Dataset shall be appropriate for inclusion in the 
Departmental Data Catalog shall be made by each Department Head in  consultation with the Law Department, Office of Innovation and ITS as 
necessary, and shall be guided by the standards to be developed as described in 
part 3 of this section. 
b) A Departmental Data Catalog may initially consist of as many Datasets as it is feasible for the Department to identify as appropriate for posting in the Open Data Portal. Following the initial Dataset designation, the Departmental Data 
Coordinator shall continue to identify additional appropriate Datasets for inclusion in the Departmental Data Catalog on an ongoing basis. In so doing, the Data Coordinator shall be guided by the standards to be developed as described 
in part 3 of this section."</t>
  </si>
  <si>
    <t>28. Create processes to ensure data quality</t>
  </si>
  <si>
    <t>a close fit: "Open Government Committee will ensure information at the City of Toronto is managed in ways that assist in creating a culture of Open Government and information sharing by way of providing open data governance and oversight;"</t>
  </si>
  <si>
    <t>"Working Group would ... monitor the use of the data, and develop and release new data sets in 
accordance with the established criteria"</t>
  </si>
  <si>
    <t>a close fit: "In cases of policy violation, the City may investigate and determine appropriate corrective action."</t>
  </si>
  <si>
    <t>"Working group will monitor the use of the data, and develop and release new data sets accordance to the 
established criteria."</t>
  </si>
  <si>
    <t>a close fit: "(ii) ensure that the assessment form described in 
section 4.1.8 is completed for the Data; and (iii) take the content of the completed 
assessment form into account when making the determination"</t>
  </si>
  <si>
    <t xml:space="preserve">A close fit: "Each [Guidelines for Departments] plan shall include an accounting of public data sets under control of the Department ... " </t>
  </si>
  <si>
    <t>"a. Within 90 days of the effective date of this Order, a complete inventory of existing data within all Agencies shall be cataloged in a public manner, and will clearly articulate (i) if the data is available in a digital form; (ii) if the data is Machine readable; (iii) the Agency that is responsible for the data; (iv) if the data and metadata are clearly documented; and (v) if the data is available on the open data portal, and if not, reason(s) why.
b. The data inventory shall be regularly updated and available on the City's open data portal."</t>
  </si>
  <si>
    <t>"Each unit shall compile an inventory of: 1. the data that the unit publishes to the internet; and 2. the types of data that the unit creates or is the custodian of but does not publish to the internet. On or before, December 1, 2014, and each year thereafter, each unit shall submit to the facilitator the inventory. The unit shall ensure that the inventory is complete, accurate, and up-to-date. Each unit shall indicate for the items in the inventory: 1. the items that the unit believes are of interest to the public; 2. any impediments to publication of the items to the internet; and 3. the items that are confidential. On or before, December 15, 2014, and each year thereafter, the facilitator shall submit  a combined inventory to the county council and the county executive."</t>
  </si>
  <si>
    <t>29. Ensure sufficient funding for implementation</t>
  </si>
  <si>
    <t>Charges deparments to "Provide a comprehensive inventory of information 
possessed and/or managed by the Department, 
classifying data sets as currently "public" or "not yet public" or "protected" (give reasoning)." and IT deparment to "Provide an Open Data catalogue capability"</t>
  </si>
  <si>
    <t>"Develop tailored processes for identification, cataloguing and preparation of departments' data to comply with this Procedure, and consult with City departments and outside agencies to improve their data release efforts; Coordinate with departments to identify, prioritize and catalog data, prepare resultant cost estimates, analyze processes and develop timelines for compliance with this Procedure and with adherence to Open Data Standards pursuant to 8.2 of this Procedure; Identify and catalog all data under the department's control, including contractors or vendors; departments should identify high value data based on experience with public data requests, and should also indicate which data should be considered exempt data;"</t>
  </si>
  <si>
    <t>a close fit: "The proposed pilot initiative can be conducted using existing staff resources. Preliminary estimates for hosting of the open data and the conduct of an Open Data contest are in the vicinity of $25,000. Funds are available for this initiative in Project Account CI990001 Business Intelligence Roadmap."</t>
  </si>
  <si>
    <t>a close fit: "An expansion request of $100,000 is included as part of the 2013 budget process in 
order to retain the services of a subject matter expert to work with the City Clerk 
and a Collaborative Work Team to develop a comprehensive Open Government 
Action Plan for the City of Guelph."</t>
  </si>
  <si>
    <t>The Chief Data Officer, or other Mayoral designee, shall provide written guidelines describing how to prepare an inventory of Data Sets owned or managed by the City which is subject to this Policy and will publish the guidelines on the City’s web site in accordance with the Implementation Plan. The Chief Data Officer, or other Mayoral designee, shall publish the initial City Department inventories of Public Data Sets on the City’s web site.</t>
  </si>
  <si>
    <t>Opposite: "Funding will be the issue in future as competing demands for budget are prioritized"</t>
  </si>
  <si>
    <t>The website will include information of all available Open Data and Data Sets.</t>
  </si>
  <si>
    <t>30. Create or explore potential partnerships</t>
  </si>
  <si>
    <t>2.        Oversee the creation of a comprehensive inventory of datasets held by each City department which is published to the Open Data Portal and regularly updated;</t>
  </si>
  <si>
    <t xml:space="preserve">Oversee the development of a prioritized inventory of datasets held by departments that can be published to the Open Data Portal </t>
  </si>
  <si>
    <t>"G4: Toronto has partnered with Ottawa, Edmonton and Vancouver to improve Open Data standards and practices."; "PSOD: The Province of Ontario and Toronto are working with other Open Data municipalities in a group called the Public Sector Open Data to develop common processes and formats."</t>
  </si>
  <si>
    <t>a close fit: "CIOs and Clerks from the Region’s local municipal partners expressed a willingness to work with the Region, and saw benefit to easier data exchange."</t>
  </si>
  <si>
    <t>"the City's Information Technology Services (ITS) Department shall prepare and publish guidelines setting forth the technical standards for the publishing of public data sets in raw or unprocessed form through a single web portal by city departments for the purpose of making public data available to the greatest number of users and for the greatest number of applications...  The City shall maintain an open data website that will serve as an open data catalog of the data available from the City."</t>
  </si>
  <si>
    <t>"A workshop to discuss plans for Open Data was conducted with representatives from across the organization, including Legal, MFIPPA, IT Security, Surveys and Mapping, GIS, Public Health, Parks and Recreation, and ten other branches."</t>
  </si>
  <si>
    <t>"Continue to liaise with members of the community who are experienced with and have expressed an interest in Open Data initiatives."</t>
  </si>
  <si>
    <t>Gather and maintain a comprehensive inventory of datasets collected, created, or
maintained by the department, including data created, collected, or maintained on the
department’s behalf through contract with a third party.</t>
  </si>
  <si>
    <t>"WHEREAS Vancouver needs to look for opportunities for creating economic activity and partnership with the creative tech sector;"</t>
  </si>
  <si>
    <t>"Saanich is already quite open with its information sharing and has partnered with 13 
other municipalities on Vancouver Island to create an open data catalogue."</t>
  </si>
  <si>
    <t xml:space="preserve">Section 3: Institutionalization of open data. 
In partnership with the Open Data Team and coordinated by their Open Data Champion, each City department and office will: 
...
C. Develop a catalogue listing the department’s data holdings, which further identifies and prioritizes datasets to be made public while setting specific goals and timelines for the publication of these datasets to data.seattle.gov. Department data catalogues will be combined into a master City of Seattle data catalogue which will be made publicly viewable.
...
Section 7: Department Open Data Champion
City departments and offices will identify an Open Data Champion who will serve as the point of contact and coordinator for the department’s Open Data.  Responsibilities will include:
A. Gathering and maintaining a comprehensive inventory of datasets collected, created, or maintained by the department, including data created, collected, or maintained on the department’s behalf through contract with a third party. 
B. Documenting and publishing data creation processes for each dataset.
C. Evaluating the suitability of those datasets for publishing to the open data portal.
D. Prioritizing the data to be published according to prioritization guidelines contained in the Open Data Playbook.
E. Maintaining an inventory of open data published by the department.
F. Ensuring that departmental data is produced in machine-readable form (if technically possible), and that the data adheres to applicable City policies
G. Ensuring the publication of Open Data according to defined timelines.
H. Ensuring Open Data published by the department is accurate and current.
I. Coordinating the publication of their department’s Open Data with the Open Data Team.
</t>
  </si>
  <si>
    <t>31. Mandate future review for potential changes to this policy</t>
  </si>
  <si>
    <t>"This policy will be reviewed yearly or sooner if necessary. Approval follows the process in effect at the time of review."</t>
  </si>
  <si>
    <t>"This Policy will be reviewed once during each term of Council for relevance, currency and accuracy including the review of activities and commitments in place to support accountability and transparency."</t>
  </si>
  <si>
    <t>a close fit: "This Information Report mainly concerns the adoption of an Open Data framework for the City of Hamilton. As part of the exploration of Open Data, the concept of Open Standards would also be studied, and considerations would be part of the report back following the completion of the recommended Open Data pilot. This would look at the risk, benefits and resource implications as well as consult with the web-redevelopment strategy team and sub-committee on any additional considerations."</t>
  </si>
  <si>
    <t xml:space="preserve">Data Inventory Process
All City Departments shall participate in the City-wide data inventory process, which includes the
development of a data source catalogue and dataset catalogue for each Department.
Departmental Data Coordinators shall facilitate the inventory process within their respective
Departments at the direction of the City Manager and Chief Information Officer. The City
Manager and Chief Information Officer shall establish a plan to regularly update Departmental
data inventories to reflect the current inventory of the City's information systems and data and to
ensure compliance under California law.
Data source catalogues shall include a comprehensive list of all information technology systems
used and maintained by a Department, including those that are not subject to inventory under
California law. Dataset catalogues shall include datasets associated with such systems and all
datasets unassociated with an information technology system including, but not limited to,
spreadsheets, GIS shape files, and text files which meet the definition of "dataset" as specified
by the City Manager's Office.
The City Manager's Office will assist City Departments in developing and maintaining a citywide
catalog of "enterprise systems" as defined in the California Public Records Act (Government
Code Section 6270.5). As required under Government Code Section 6270.5, and subject of its
limitations , a citywide catalog of the City's enterprise systems will be posted publicly on the City's website or Open Data Portal, which will include, at minimum, the following metadata fields
for the identified data systems as specified in Government Code Section 6270.5:
• Current system vendor
• Current system product
• Brief statement of purpose
• General description of categories or types of data
• Department serving as the system's primary custodian
• Frequency of data collected in the system
• Frequency data is updated in the system </t>
  </si>
  <si>
    <t>a close fit: "Upon the completion of the pilot, HRM staff will gather and analyse the open data usage information; evaluate the cost, benefit and impact of freely sharing data sets to the public, and make recommendations on further adoption of Open Data as well as the existing GDDP."</t>
  </si>
  <si>
    <t>Data Inventory Process All City Departments shall participate in the City-wide data inventory process, which includes the development of a data source catalogue and dataset catalogue for each Department. Departmental Data Coordinators shall facilitate the inventory process within their respective Departments at the direction of the City Manager and Information Technology Department. The City Manager and Information Technology Department shall establish a plan to regularly update Departmental data inventories to reflect the current inventory of the City’s information systems and data and to ensure compliance under California law. Data source catalogues shall include a comprehensive list of all information technology systems used and maintained by a Department, including those that are not subject to inventory under California law. Dataset catalogues shall include datasets associated with such systems and all datasets unassociated with an information technology system including, but not limited to, spreadsheets, GIS shape files, and text files which meet the definition of “dataset” as specified by the City Manager’s Office.</t>
  </si>
  <si>
    <t>4.1. The Information Technology Department will establish and maintain a Portal at http://data. Scottsdaleaz.gov that provides a Central location for publicly available Publishable Data;</t>
  </si>
  <si>
    <t>The plan for creating a comprehensive data inventory;</t>
  </si>
  <si>
    <t>2. Oversee the development of an inventory of datasets held by departments</t>
  </si>
  <si>
    <t>Oversee the development of a prioritized inventory of datasets held by departments that can be published to the open data portal.</t>
  </si>
  <si>
    <t>Open Data Catalog. Within 1 year of the effective date of this Policy, each department and agency shall create a catalog of its public information. The catalog shall be made accessible through the Open Data Portal.</t>
  </si>
  <si>
    <t>Develop a comprehensive inventory of datasets held by each District department;</t>
  </si>
  <si>
    <t>The Information Technology Department will establish and maintain a Portal at http://data. Scottsdaleaz.gov that provides a Central location for publicly available Publishable Data;</t>
  </si>
  <si>
    <t>(1) creating and maintaining a unique, dedicated website that either provides datasets maintained and provided by agencies or searchable links to datasets hosted by agency websites;</t>
  </si>
  <si>
    <t>The City will establish an open data portal in March, 2017. The open data portal shall be maintained by or on behalf of the City and shall be administered by the open data officer. The open data portal shall be available at the City’s website or a successor website.</t>
  </si>
  <si>
    <t>Develop and implement practices that will allow the City to proactively release all publishable city data, making it freely available in appropriately varied and useful open formats, using an open license with no restrictions on use or reuse, and fully accessible to the broadest range of users to use for varying purposes;</t>
  </si>
  <si>
    <t>F. 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Handbook to assess risk as part of determining datasets to be released.</t>
  </si>
  <si>
    <t># of n/a</t>
  </si>
  <si>
    <t>"3) For the purposes of identifying datasets for inclusion on the District of Columbia Data Catalog, each agency shall consider whether the information embodied in the dataset is (i) reliable and accurate; (ii) frequently the subject of a written request for public records of the type that a public body is required to make available for inspection or copying under FOIA; (iii) increases agency accountability, efficiency, responsiveness or delivery of services; (iv) improves public knowledge of the agency and its operations; (v) furthers the mission of the agency; or (vi) creates economic opportunity.
4) Within 120 days of the date of this Order, the City Administrator and each Deputy Mayor shall, collaborating with their cluster agencies, and OCTO, identify at least 3 new high-value datasets to publish to the Data Catalog, in accordance with OCTO’s open data standards. The identified high-value datasets will not be currently available, or not available in an exportable format. For the purposes of this section, “high-value dataset” includes agency outcome data, agency caseload data, data reported to the federal government by the agency, agency data reported as part of the performance measurement process, and any data that is tracked by the agency that is not protected data."</t>
  </si>
  <si>
    <t xml:space="preserve">(lists certain data sets to be released first, provides no further guidance) </t>
  </si>
  <si>
    <t xml:space="preserve">(directs Data Coordinators and CDO to work together to prioritize all public data sets for inclusion on DataSF, notes that "data prioritized for publication should be of likely high interest to the public and should not disclose information that is proprietary, confidential, or protected by law or contract") </t>
  </si>
  <si>
    <t>A close fit: "Each state agency shall post on a generally accessible Internet website maintained by or for the agency each high-value data set created or maintained by the agency, (1)  determines that, using existing resources, the agency can post the data set on the Internet website at no additional cost to the state; (2)  enters into a contract advantageous to the state under which the contractor posts the data set on the Internet website at no additional cost to the state; or (3)  receives a gift or grant specifically for the purpose of posting one or more of the agency's high-value data sets on the Internet website."</t>
  </si>
  <si>
    <t>"The plan shall include a summary description of public data sets under the control of each agency on or after the effective date of this chapter, and shall prioritize such public data sets for inclusion on the single web portal on or before December 31, 2018 in accordance with the standards promulgated by the department pursuant to section 23-505 and shall create a timeline for their inclusion on the single web portal."</t>
  </si>
  <si>
    <t>"Within 120 days of the CDO’s assumption of duties, each Deputy Mayor shall identify and publish online, in an open format, at least three high-value data sets, not currently available on line or not available in a downloadable format."</t>
  </si>
  <si>
    <t>"Requests received for inclusion of particular public data sets shall be considered by agencies in making determinations as to priority for public data set inclusion. Agencies shall also consider the following factors in prioritizing access to data sets:
1. Whether the data set can be utilized to increase agency accountability and/or responsiveness;
2. Whether use of the data set could improve public knowledge of the agency, its
missions, operations and resources;
3. Whether it furthers the agencies missions;
4. Whether the data set creates or has the capacity to create economic
opportunities;
5. Whether the data set responds to any need or demand identified by public
consultation, and;
6. The accuracy and completeness of the data set, i.e., preliminary, inaccurate or
misleading data sets should not be published in order to avoid misleading or
confusing the public. Such a determination regarding publication does not
foreclose a requesters access to such data sets under either the Wisconsin
Public Records Laws (Wis. Stats. §§ 19.31-19.47) or the Madison Public
Records ordinance (Sec. 3.70, MGO)."</t>
  </si>
  <si>
    <t>"AgencyCompliancePlan. (a) Within 18 months after this Article takes effect the Department must submit a Compliance Plan to the Executive and Council and must make the Plan available to the public on the web portal. Each agency must cooperate with the Department in its preparation of the Plan. The Plan must: (1) include summary description of public data set under the control of each agency on or after this Article takes effect; (2) prioritize the public data sets for inclusion on the single web portal on or before December .lL 2018 under the standards adopted by the Department under Section 2-157; and (3) create timeline for their inclusion on the single web portal (b) If public data set cannot be made available on the single web portal on or before December .lL 2018 the Plan must state the reason why the set cannot be made available and to the extent practicable the date Qy which the agency believes that it will be available on the single web portal. (c) To prioritize public data sets an agency must consider whether information embodied in the public data set: (1) can be used to Increase agency accountability and responsIveness; (2) improves public knowledge o f the agency and its operations; (3) furthers the mission of the agency; (4) creates economic opportunity; or (5) responds to need or demand identified by public consultation. (d) No later than July 15 2014 and every July U thereafter the Department must submit and post on the web portal an update ofthe Compliance Plan to the Executive and Council until all public data sets have been made available through a single web portal as required by this Article. The update must include: (1) the specific measures taken to make a public data set available on the single web portal since the previous update (2) any specific measure that will be taken before the next update; (3) an update to the list of public data sets if necessary; (4) any change to the prioritization of public data sets; and (5) an update to the timeline for the inclusion of a public data set on the single web portal if necessary. (e) If a public data set cannot be made available on the single web portal on or before December 31 2018 the update must explain why it cannot and to the extent practicable specify the date by which the agency believes that the public data set will be available on the single web portal"</t>
  </si>
  <si>
    <t># of Opposite</t>
  </si>
  <si>
    <t xml:space="preserve">"Each covered State entity shall create schedules and prioritize data publication in accordance with guidelines set forth in the Open Data Handbook." Open Data Handbook shall provide guidance on "prioritization of publication of data based on the extent to which the data can be used to increase the covered State entity’s accountability and responsiveness, improve public knowledge of the entity and its operations, further the mission of the entity, create economic opportunity, or respond to a need or demand identified after public consultation;" </t>
  </si>
  <si>
    <t>sets some criteria in Section 4. (B)
Dataset: (1) Is reliable and accurate; (2) is frequently the subject of a written request for public records of the type that a public body is reuired to make available for inspection or copying under the Open Records Act; (3) increases the City's accountability, efficiency, responsiveness or delivery of services; (4) improves public knowledge of the City and its operations; and (5) creates economic opportunity.</t>
  </si>
  <si>
    <t>A close fit: "h.        Public Feedback: The Open Government Web page will include a mechanism for the public to: 
i.        Give feedback on and assess the quality of published information; and
ii.        Provide input about which information to prioritize for publication."</t>
  </si>
  <si>
    <t>"Each City Department shall be required to publish at least three "high value" datasets within 180 days of the passing of this resolution"</t>
  </si>
  <si>
    <t>"For purposes of identifying data sets for inclusion on the Open Data Portal, each department shall consider whether the information embodied in the data set: is identified in the City’s Record Retention Schedule; is appropriate for public release;
is frequently the subject of a written request for public records of the type that a public body is required to make available for inspection or copying under California Public Records Act;
increases accountability, efficiency, responsiveness or delivery of services; improves public knowledge of the City and its operations; furthers the City’s mission; creates economic opportunity; and is not a Protected Data set." and "The open data portal will be maintained by the Department of Information Technology who shall: collaborate with the City’s Record Manager and the City Attorney as appropriate, to determine appropriate data sets for release on the Open Data Portal; and catalogue and post on the Open Data Portal a list of all data sets available on the Portal."</t>
  </si>
  <si>
    <t>A close fit: "Standards and Compliance -  The data architect shall establish rules and standards to implement the Open Data Policy, including developing standards to determine which datasets are appropriate for public disclosure."</t>
  </si>
  <si>
    <t xml:space="preserve">Develop and implement a process for prioritizing the release of datasets to the Open Data Portal which takes into account new and existing signals of interest from the public (such as the frequency of public records requests), the City's programmatic priorities, existing opportunities for data use in the public interest, and cost;
</t>
  </si>
  <si>
    <t xml:space="preserve">"Within 90 days of the date of this order, each ADO shall propose to the CDO an initial list of data sets from his or her agency to be made available on the Connecticut Open Data Portal. The data sets included shall be identified based on the following principles:" lists several principles </t>
  </si>
  <si>
    <t>"(b) Each department's Open Data catalogue will classify information holdings as currently “public”, “not yet public”, or “exempt”; departments will work with the Department of Innovation and Performance to develop strategies and timelines for publishing open data containing information in a way that is complete, reliable, and has a high level of detail."</t>
  </si>
  <si>
    <t>Total</t>
  </si>
  <si>
    <t xml:space="preserve">A close fit: "The Open Government Portal shall include a mechanism for the public to give feedback on and assess the quality of published information, provide input about what information should be a priority for publication, and provide input on the Village's Open Government Plan." </t>
  </si>
  <si>
    <t xml:space="preserve">A close fit: "The criteria to be used in establishing publication standards may include whether a data set is particularly useful to Metropolitan departments or would be of significant public interest, for example, as indicated by frequent public requests for it." </t>
  </si>
  <si>
    <t>A close fit: "The head of each City department and certain commissions (so notified by the Open Data Officer) shall designate from within the department or commission one or more open data liaisons to establish timelines with the Open Data Officer for publishing the public data on the Open Data Portal"</t>
  </si>
  <si>
    <t>Has a section on how to determine "information that will be published on the Open Data Portal" and "f.    Prioritization. To help ensure the best use of City resources, the committee will be responsible for prioritizing which specific data sets will be published. As data sets are identified, they will be assigned a priority by the committee. Within each priority group, the committee will direct IMS and the department on the order in which they are to be addressed, the periodic refreshing of the data, and the retention schedule for the data on the portal."</t>
  </si>
  <si>
    <t>The open data plan shall "prioritize the data sets and documents to be published, with a suggested schedule of publication"</t>
  </si>
  <si>
    <t>"For purposes of prioritizing data sets for inclusion on the Open Data Portal, Departments should consider the following: (1) whether the data is frequently requested; (2) helps increase the City's accountability, efficiency, responsiveness or delivery of services; (3) the data set improves public knowledge of the City and its operations, or furthers the goals of the City;"</t>
  </si>
  <si>
    <t>"Coordinate with departments to identify, prioritize and catalog data, prepare resultant cost estimates, analyze processes and develop timelines for compliance with this Procedure and with adherence to Open Data Standards pursuant to 8.2 of this Procedure;" and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 and "The EDO, Open Data Advisory Board and departments should provide opportunities for the public to participate and provide feedback on methods for data sharing and priorities for data availability."</t>
  </si>
  <si>
    <t>A close fit: "The Open Government Portal shall include a mechanism for the public to give feedback on and assess the quality of published information, provide input about what information should be a priority for publication, and provide input on the Town’s Open Government Plan."</t>
  </si>
  <si>
    <t>"The Compliance Plan shall include:
a. a data inventory and a summary description of Public Data Sets under the control of each City Department; b. a timeline for publication to the Web Portal of high value existing Public Data Sets, as determined by the Chief Data Officer after soliciting public input, with all high value Public Data Sets being published within five years of the Effective Date
of this Policy; and c. for any high value Public Data Set that cannot be made available on the Web Portal within the specified time, a statement of the reasons why the high value Public Data Set cannot be made available and, to the extent practicable, the date by which the City Department believes that it will be available on the Web Portal."</t>
  </si>
  <si>
    <t>WHEREAS, while an Open Data policy has the potential to benefit the community and consideration must be given to how to equitably bridge the “digital divide” for the greatest number of citizens; and
WHEREAS, one goal of an Open Data policy is to decrease the number of Public Records Act requests submitted to various City departments as public infonnation is more readily accessible; and</t>
  </si>
  <si>
    <t>a. The web portal shall have a mechanism for suggesting additional public data sets to be
posted. The requests will be reviewed and prioritized based on the amount of effort required
to produce the public data set.</t>
  </si>
  <si>
    <t>For the purpose of identifying which Data or Data Sets shall be made accessible as Open Data, the City shall consider whether the information in the Data or Data Set: 1. improves public knowledge of the operations of the City or furthers the goals of the City; or 2. increases City accountability, efficiency, responsiveness or delivery of services; or 3. makes available data frequently requested by the public or City departments; or 4. adds to the public knowledge about Cambridge</t>
  </si>
  <si>
    <t>close fit: 4.        Develop and implement a process for prioritizing the release of datasets to the Open Data Portal which takes into account new and existing signals of interest from the public (such as the frequency of FOIA requests), the City's programmatic priorities, existing opportunities for data use in the public interest, and cost;</t>
  </si>
  <si>
    <t>VI. PRIORITIZATION AND ITERATIVE APPROACH
The Open Data Leadership Board will be charged with developing and
implementing a process for prioritizing the release of datasets to the Open Data
Web Portal that takes into account the City’s programmatic priorities, new and
existing signals of interest from the public (such as the frequency of FOIA
requests), existing opportunities for data use in the public interest, and cost;
1. Datasets identified as pertinent to measuring progress of the City's strategic performance maangement goals (e.g. Downtown Vibrancy, Increase Prosperity, and Reduce Blight) will be given first priority of release.
2. Processes developed through the initial release of prioritized data will be continuously evaluated and replicated as part of an iterative process intended to expand to all City data over time, moving the City closer to the stated goal of proactive release of all publishable data. 
2. Oversee the development of a prioritized inventory of datasets held by departments that can be published to the Open Data Web Portal;</t>
  </si>
  <si>
    <t xml:space="preserve">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
</t>
  </si>
  <si>
    <t xml:space="preserve">. With input from stakeholders such as boards, commissions, and community members, develop a prioritized list of existing datasets to be made open. &amp; Consider requests received through such mechanisms when prioritizing datasets for
release, and incorporate these recommendations into the annual Open Data plan.
</t>
  </si>
  <si>
    <t>Section 3: Institutionalization of open data. 
In partnership with the Open Data Team and coordinated by their Open Data Champion, each City department and office will: 
...
I. With input from stakeholders such as boards and commissions, and community members, develop a prioritized list of existing datasets to be made open.  
...
Section 7: Department Open Data Champion
City departments and offices will identify an Open Data Champion who will serve as the point of contact and coordinator for the department’s Open Data.  Responsibilities will include:
D. Prioritizing the data to be published according to prioritization guidelines contained in the Open Data Playbook.</t>
  </si>
  <si>
    <t>No, but contains some elements, "consult with members of the public, agency staff, journalists, researchers, and other stakeholders regarding which datasets will have the greatest beenfit to residents of the City"</t>
  </si>
  <si>
    <t xml:space="preserve">Develop and implement a process for prioritizing the release of Publishable Datasets
which takes into account new and existing signals of interest from the public (such as the
frequency of public records requests), the City's strategic priorities, existing opportunities
for Data use in the public interest, and cost;
</t>
  </si>
  <si>
    <t xml:space="preserve">Prioritization Process
Given that the City collects and manages a wide array of data, and that it will take time and
resources for the publishing of datasets on the Open Data Portal, the City Manager will
establish an internal process to prioritize the posting of data. Amongst other criteria, the
prioritization process will take into account interest in particular data sets expressed by the City
Council and the community, the Departments' perspective as to what degree the posting of data
would improve transparency, public service delivery, the relative accuracy of datasets, and any
technical challenges in the transmittal of data to the Open Data Portal. A final ranking list will be
developed based on the evaluation of each dataset against the criteria, subject to modification
as conditions change. </t>
  </si>
  <si>
    <t xml:space="preserve">Prioritization Process: Given that the City collects and manages a wide array of data, and that it will take time and resources for the publishing of datasets on the Open Data Portal, the City Manager will establish an internal process to prioritize the posting of data. Amongst other criteria, the prioritization process will take into account interest in particular data sets expressed by the City Council and the community, the Departments’ perspective as to what degree the posting of data would improve transparency, public service delivery, the relative accuracy of datasets, and any technical challenges in the transmittal of data to the Open Data Portal. A final ranking list will be developed based on the evaluation of each dataset against the criteria, subject to modification as conditions change. </t>
  </si>
  <si>
    <t>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t>
  </si>
  <si>
    <t>WHEREAS, data development and investment efforts should be prioritized and coordinated across the Enterprise to maximize efficiency and cost effectiveness, enhance information sharing and technology compatibility through standardization, and reduce expenditures for research and development</t>
  </si>
  <si>
    <t>4.3.2. Oversee the development of a prioritized Data Inventory of Data Sets held by departments that can be published to the Portal;
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
4.4.1. Data Sets identified as pertinent to the City Council Priorities will be given first priority of release, followed by those that help the city proactively accommodate the most frequently requested public record requests, and those that are made commonly available by other cities.
4.4.2. Processes developed through the initial release of prioritized Publishable Data will be continuously evaluated and replicated as part of an iterative process intended move the city toward to the stated goal of proactive release of all Publishable Data.</t>
  </si>
  <si>
    <t>Develop and implement a process for prioritizing the release of datasets which takes into account new and existing signals of interest from the public, including Mayoral and programmatic priorities, the Municipality's strategic goals, and data already publsihed in non-machine-readable formats</t>
  </si>
  <si>
    <t>The process for proactively releasing publishable City data, identifying data coordinators for each City agency, and prioritizing data for release</t>
  </si>
  <si>
    <t>6. Develop a process for prioritizing datasets to be released onto the UG Open Data site, which takes into account:</t>
  </si>
  <si>
    <t>Develop and implement a process for prioritizing the release of datasets which takes into account new and existing signals of interest from the public (such as the frequency of public records requests), the City's programmatic priorities, existing opportunities for data use in the public interest, and cost.</t>
  </si>
  <si>
    <t>Data will be prioritized for publication based on relevance, ease of access, and other criteria established by the Dept. of Administration-Information and Technology Management Division, with review and affirmation by the City Information Management Committee. While all eligible City data should be considered for publication, capacity and demand will dictate the size and growth of the open data library.
Develop and implement a process for prioritizing the release of datasets which takes into account new and existing signals of interest from the public (such as the frequency of public records requests), the city’s programmatic priorities, existing opportunities for data use in the public interest, and cost;</t>
  </si>
  <si>
    <t>Data with public value will be prioritized based on customer demand.
Prioritization of agency datasets for publication;
The highest-priority datasets shall be made available on the open data catalog within a reasonable amount of time after the effective date of this Regulation or at such time as may be designated on the schedule established pursuant to paragraph 5 of this subsection.</t>
  </si>
  <si>
    <t xml:space="preserve"> For the purpose of identifying which Data or Data Sets shall be made accessible as Open Data, the City shall consider whether the information in the Data or Data Set:
improves public knowledge of the operations of the City or furthers the goals of the City; or
increases City accountability, efficiency, responsiveness or delivery of services; or
makes available Data or Data Sets frequently requested by the public or City departments.
</t>
  </si>
  <si>
    <t>Develop and implement a process for prioritizing the release of datasets to the Open Data Portal, including historic and archival material, which takes into account new and existing signals of interest from the public (such as the frequency of Public Information Act requests), the District's programmatic priorities, existing opportunities for data use in the public interest, and cost;</t>
  </si>
  <si>
    <t>Prioritized: Datasets are prioritized by the Arlington Data Governance Group and approved by the County Attorney or designee. For purposes of prioritizing public datasets, the County shall consider whether the information:
Increases County accountability, transparency, and responsiveness;
Improves public knowledge of County business and operations;
Furthers the mission of the County;
Creates economic opportunities;
Responds to a need or demand identified by the public;
Aligns with resource availability</t>
  </si>
  <si>
    <t>The county is open to public feedback regarding data accuracy, clarification on available data, and requests for additional datasets.</t>
  </si>
  <si>
    <t>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t>
  </si>
  <si>
    <t>(2) Working with each agency to identify a designee responsible for managing the collection and release of data, who, in coordination with the open data officer, shall prioritize public data for publication based on the frequency of public records requests and additional interest from the public;
WHEREAS, one goal of the Open Data policy is to proactively provide information currently sought through public records requests, thereby saving the community time, money, and resources; and</t>
  </si>
  <si>
    <t>WHEREAS, adoption of an Open Data Policy will encourage the proactive provision of information currently sought through Public Records Law requests, saving the City time and money; and</t>
  </si>
  <si>
    <t>WHEREAS, adoption of an Open Data Policy will encourage the proactive provision of information currently sought through Public Records Law requests, saving the City time and money.
Develop a process for prioritizing datasets to be released onto the City Of Birmingham Open Data Portal.</t>
  </si>
  <si>
    <t>Proactively consult with members of the public, agency staff, journalists, researchers, and other stakeholders to identify the datasets which will have the greatest benefit to city residents if published in a high quality manner;</t>
  </si>
  <si>
    <t>Promote higher levels of civic engagement and citizen feedback to government officials regarding local issues;
Preserve City staff time and resources through proactive release of information sought through public records requests; and,
I. With input from stakeholders such as boards, commissions, and community members, develop a prioritized list of existing datasets to be made open.
B. Consider requests received through such mechanisms when prioritizing datasets for release, and incorporate these recommendations into the annual Open Data plan.</t>
  </si>
  <si>
    <t>Develop and implement a process for prioritizing the release of datasets which takes into account new and existing signals of interest from the public (such as the frequency of public records requests), the City’s programmatic priorities, existing opportunities for data use in the public interest, and cost;
Proactively consult with members of the public, agency staff, journalists, researchers, and other stakeholders to identify the datasets which will have the greatest benefit to City residents ifpublished in a high quality manner;</t>
  </si>
  <si>
    <t>c. Scope.
a. The requirements of this Order shall be applied to any District of Columbia department, office, administrative unit, commission, board, advisory committee or other division of the District government (“agency”), including the records of third party agency contractors that create or acquire information, records, or data on behalf of a District agency.
b. Any agency that is not subject to the jurisdiction of the Mayor under the Freedom of Information Act or any other law is strongly encouraged to comply with the requirements of this Order.</t>
  </si>
  <si>
    <t>n/a but does includes language on opening up some procurement info.</t>
  </si>
  <si>
    <t>A close fit: "Each state agency shall post on a generally accessible Internet website maintained by or for the agency each high-value data set created or maintained by the agency, (1)  determines that, using existing resources, the agency can post the data set on the Internet website at no additional cost to the state; (2)  enters into a contract advantageous to the state under which the contractor posts the data set on the Internet website at no additional cost to the state;"</t>
  </si>
  <si>
    <t>It requires the Chief Data Officer to work with the procurement office to develop new contract provisions to "promote open data policies in technology-related procurements" which includes where appropriate requirements to post data to the city portal or make it available through other means.</t>
  </si>
  <si>
    <t xml:space="preserve">The requirements of this policy shall apply to any City department, office, administrative unit, commission, board, advisory committee or other division of City government (“department”), including the records of third party agency contractors that create or acquire information, records, or data on behalf of a City department.
</t>
  </si>
  <si>
    <t>non-binding: "Other executive branch entities not covered by this order, the legislative and judicial branches of state government, municipalities, and non-governmental organizations are encouraged to identify data in their possession that is appropriate for inclusion on the Connecticut Open Data Portal."</t>
  </si>
  <si>
    <t xml:space="preserve">A close fit: "The Open Data Management Team shall develop policies to amend existing procurement, contracting, or planning processes to create new defaults and requirements for IT systems and databases to ensure that open data requirements are included in new systems as they are being planned." </t>
  </si>
  <si>
    <t xml:space="preserve">Does the opposite: carves out certain agencies from compliance with the open data policy </t>
  </si>
  <si>
    <t>(a)Whenever possible, technology shall be procured and efficient processes shall be used in a way that advances the policy of making public data and information open and available through the use of open data standards and formats.
(d)
The requirements of this article shall apply to city department or agency and shall include data prepared on behalf of the city by outside parties.</t>
  </si>
  <si>
    <t>"a. The Chief Information Officer shall work to develop contract guidelines to promote open data policies in technology-related procurements. These guidelines shall promote the City’s open data policies, including, where appropriate, requirements to post data on the City's open data portal or to make data available through other means."</t>
  </si>
  <si>
    <t>"All appropriate IT procurements awarded after January 1, 2015 shall have 
contract provisions ensuring information systems implement open data initiatives when 
operational. Contract provisions shall promote the City's open data policies, including, 
where appropriate, provisions to ensure that the City retains ownership of City data and 
the ability to publish the data on the Open Data Portal or make it available through other 
means;"</t>
  </si>
  <si>
    <t xml:space="preserve">"The City website shall include a copy of all executed vendor contracts in excess of $25,000 entered into by the City Council or or after October 1, 2014, which shall remain available on the city's website for five years after the contracts have been executed by the parites. Existing agreements or contracts with the City (i.e. those in existence prior to October 1, 2014 and in excess of $25,000) shall be placed onto the city's website as City staff is able to do so and as resurces allow. City staff shall also attempt to categorize the contracts and agreements and make access to said contracts and agreements searchable if resources allow. Those contracts involving proprietary matters and/or information shall not be placed on the City's website." </t>
  </si>
  <si>
    <t xml:space="preserve">A close fit: "Legal shall work with departments to ensure that, to the extent possible, all new contracts and contract renewals allow for raw data created, assembled, used, maintained, collected, or stored for the City by a vendor be made available in a format mutually agreed upon by the City and the Contractor with no license restrictions and at no extra cost to the City. Sample language is included in the Appendix." </t>
  </si>
  <si>
    <t>The City shall stipulate in contracts and agreements with external vendors, where appropriate, provisions to ensure that the City retains ownership of all City data, and that all data, except Protected Data produced by vendors, meet the definition of Open Data.</t>
  </si>
  <si>
    <t>c.        The requirements of this Order shall apply to any City department, office, administrative unit, commission, board, advisory committee or other division of City government ("Department”) including the records of third party department contractors that create or acquire information, records, or data on behalf of the City.</t>
  </si>
  <si>
    <t>This Management Policy applies to any City department, office, administrative unit, commission, board, advisory committee or other division of City government (“agency”) including the records of third party agency contractors that create or acquire information, records, or data on behalf of a City department.</t>
  </si>
  <si>
    <t>Scope This policy covers data created, collected, and maintained by City of Seattle or by contractors or third parties on behalf of City of Seattle. &amp; All data created, collected and/or maintained by the City of Seattle or by
contractors or agencies on the City’s behalf.</t>
  </si>
  <si>
    <t>Scope
This policy covers data created, collected, and maintained by City of Seattle or by contractors or agencies on behalf of City of Seattle.</t>
  </si>
  <si>
    <t xml:space="preserve">To facilitate the collection, opening, and analysis of additional data and information assets, to
the extent practicable, the City will endeavor to acquire rights to the data generated by the City's
vendor or other third parties where the information collected has the potential to inform
operational decision making and public policy. This may include, but is not limited to, provisions
within agreements with third parties to ensure the City retains ownership of its data and the
ability to make such data public, and provisions to acquire data owned and collected by vendors
and contractors related to services provided to or on behalf of the City. </t>
  </si>
  <si>
    <t>To facilitate the collection, opening, and analysis of additional data and information assets, to the extent practicable, the City will endeavor to acquire rights to the data generated by the City's vendor or other third parties where the information collected has the potential to inform operational decision making and public policy. This may include, but is not limited to, provisions within agreements with third parties to ensure the City retains ownership of its data and the ability to make such data public, and provisions to acquire data owned and collected by vendors and contractors related to services provided to or on behalf of the City.</t>
  </si>
  <si>
    <t xml:space="preserve">Policy Scope: The policy is applicable to all MOA departments, divisions, corporations, commissions, business units, utilities or other related entities which will be referred to as Deparment(s). This policy shall apply to MOA records including third party agency contractors that create or acquire information, records, or data on behalf of a City department. </t>
  </si>
  <si>
    <t>c. The requirements of this policy shall apply to general city departments or divisions.</t>
  </si>
  <si>
    <t>This policy is inclusive of all City staff, vendors or business partners who provide or create data in the operation of daily business that are deemed open record and freely accessible to the public.
he requirements of this Regulation shall apply to each department, office, administrative unit, commission, board, advisory committee, and other divisions of the City of Wichita government ("agency") that is subject to the authority of the Mayor, City Council and the City Manager. Each City of Wichita agency that is not subject to the aforementioned is strongly encouraged to voluntarily comply with the norms and requirements of this Regulation.
Nothing in this Resolution shall be deemed to prohibit CDO or any agency or third party that establishes or maintains the open data catalog on behalf of the City of Wichita from adopting or implementing measures necessary or appropriate to:
Analyze the types of public data on the open data catalog being used by the public in order to improve service delivery or for any other lawful purpose;
Terminate any display, distribution, or other use of any of the public data provided on the open data catalog for violation of any of the terms of use posted on the open data catalog; or
Require a third party providing the City of Wichita's public data (or applications based on public data) to the public to explicitly identify the source and version of the public dataset, and describe any modifications made to the public dataset.</t>
  </si>
  <si>
    <t>NOW, THEREFORE, BE IT RESOLVED, the MetroGIS Policy Board recommends and supports the policy and practice of county, city and other government jurisdictions and agencies making their public geospatial data freely and openly available without charge or licensure to the public including private citizens and private sector interests in accordance with all applicable laws;
AND, BE IT FURTHER RESOLVED, that the MetroGIS Policy Board directs its Chair to publish a letter directed to all MetroGIS government stakeholder organizations encouraging them to pursue such policies and practices;</t>
  </si>
  <si>
    <t>The requirements of this Policy shall be applied to all County departments, offices, administrative units, commissions, boards, advisory committees or other divisions of the County (“agency or department”), including the records of third party agency or department contractors that create or acquire information, records, or data on behalf of a County agency or department.
Open Data Web Portal. Within 90 days from the date of this Policy, the CDO shall establish a central web portal that will serve as the source for County-wide activities related to this Open Data Policy. Each agency or department shall be responsible for ensuring that the information required to be published as a result of this policy is accessible from this Open Data Web Portal. Any dataset made accessible on the County of Riverside’s Open Data Web Portal shall:</t>
  </si>
  <si>
    <t>This AR applies to any city division, department, office or employee that creates, maintains or acquires Data on behalf of the city.</t>
  </si>
  <si>
    <t>A dataset that is licensed to the State by a person that is not an employee thereof or by an entity that is not a public entity shall not be made available to the public on the open data website until the dataset has been reviewed by the Attorney General pursuant to guidelines established thereby, and the person or entity licensing the data agrees to the public disclosure and to the form of such disclosure. 
Unless specifically prohibited by a contract, open data and datasets containing data created or maintained by a contractor under contract to, or licensed from, an agency shall be made available on the open data website. Each such contract shall be subject to the provisions of this act and any applicable federal and State law, including but not limited to, P.L.1963, c.73 (C.47:1A-1 et seq.), known commonly as the open public records act.</t>
  </si>
  <si>
    <t>(c) The requirements of this policy shall apply to all City departments and shall include data prepared on behalf of the City by outside parties, to the extent permitted by law and agreements with such outside party.</t>
  </si>
  <si>
    <t>This policy applies to all City of Boulder departments, offices, administrative units, commissions, boards, advisory committees or other divisions of the City, including the records of third parties that create or acquire information, records, or data on behalf of the City if such records are identified as belonging to the City.</t>
  </si>
  <si>
    <t>Each City agency and department shall expand availability of pre-approved Datasets provided in the Open Data Catalog to the public by making it proactively available online. Each agency and department will format the data into machine readable data. Pre-approved datasets may be available in one or more of the following open formats: HTML, XML, CSV, JSON, RDF or XHTML.
The ODC will work with Data Stewards to ensure that the agency, department head, or his / her designee identify and appropriately review all agency or department information and data required to be published in the City’s Open Data Web Portal. The ODC will document and share best practices and examples of how their department or agency leverage open data.</t>
  </si>
  <si>
    <t>I. The requirements set forth in this policy shall be integrated into contracts with private companies that facilitate City operations. Unless otherwise stated in the contract, Tempe has the exclusive right to share, store or dispose of any data generated or created as part of these contracts. The City will seek to include standard language in these contracts to ensure these rights.</t>
  </si>
  <si>
    <t>c. Each Strategic Initiative team will establish its own Data Governance Committee and establish a charter appropriate to the initiative and in harmony with the other initiatives. The Effective, Transparent Government initiative team will also establish Data Guidelines applicable to all initiatives.</t>
  </si>
  <si>
    <t>Only safeguards: "'Protected data' means (i) any dataset or portion thereof to which an agency may deny access pursuant to the District of Columbia Freedom of Information Act, effective March 25, 1977 (D.C. Law 1-96; D.C. Official Code § 2-531 et seq.)(“FOIA”), or any other law or rule or regulation; (ii) any dataset that contains a significant amount of data to which an agency may deny access pursuant to FOIA or any other law or rule or regulation promulgated thereunder, if the removal of such protected data from the dataset would impose an undue financial or administrative burden on the agency; or (iii) any data which, if disclosed on the District of Columbia Data Catalog, could raise privacy, confidentiality or security concerns or jeopardize or have the potential to jeopardize public health, safety or welfare."</t>
  </si>
  <si>
    <t xml:space="preserve">Only safeguards: "Enter into agreements with our regional partners to publish and maintain public datasets that are open and freely available while respecting privacy and security concerns as identified by the City Attorney." </t>
  </si>
  <si>
    <t xml:space="preserve">Only safeguards: "Make data sets available provided that such disclosure is consistent with the Citys Open Data Policy technical standards and with applicable law including laws related to privacy." "Data prioritized for publication should be of likely interest to the public and should not disclose information that is proprietary, confidential, or protected by law or contract." "Data sets that contain personally identifiable information or represent potential breaches to security or privacy should be flagged for potential exclusion from DataSF." </t>
  </si>
  <si>
    <t>Only safeguards: "The term does not include information that is confidential or protected from disclosure under state or federal law."</t>
  </si>
  <si>
    <t>Only safeguards: Each County Agency shall publish every FOIA request in an open format on the Website, unless a request is subject to valid privacy, security, or privilege limitations" "d. With respect to County information and data, the presumption shall be in favor of openness, to the extent permitted by law and subject to valid privacy, confidentiality, security, or other restrictions and exemptions afforded under FOIA or other applicable federal, state of local laws. Where practicable, County Officials shall publish all data that is not subject to valid exemptions provided under FOIA as well as privacy, security, or privilege limitations or that is not otherwise made available by the County pursuant to other initiatives."</t>
  </si>
  <si>
    <t xml:space="preserve">Only safeguards: "Develop agreements with regional partners to publish and maintain public data sets that are open and freely available while respecting privacy and security concerns." </t>
  </si>
  <si>
    <t xml:space="preserve">Specifies extensive overreaching exemptions to the definition of Public Data sets including but not limited to: standard FOI exemption data that reflects the internal deliberative process data stored on an agency-owned personal computing device and materials subject to copyright patent trademark confidentiality agreements or trade secret protection. </t>
  </si>
  <si>
    <t xml:space="preserve">Only safeguards: "Nothing in this Order shall be construed to supersede existing requirements for review and clearance of information exempt from disclosure under the Pennsylvania Right to Know Act and other applicable laws regulations or judicial orders." </t>
  </si>
  <si>
    <t>mid sized?</t>
  </si>
  <si>
    <t xml:space="preserve">It highlights confidential material as exempted from definitions of "public data" but the list of exemptions is potentially overbroad. It has many other related notes on exemptions such as "the City shall not make available under
this ordinance any data or data set the release of which would endanger an individual’s
life or safety." </t>
  </si>
  <si>
    <t xml:space="preserve">Only safeguards: give a lengthy definition of what is not data, including data that can be denied pursuant to public records or other laws </t>
  </si>
  <si>
    <t>y</t>
  </si>
  <si>
    <t xml:space="preserve">Only safeguards: "The Chief Administrator must not include on the web portal any electronic mail address home address or telephone number of any individual who submitted a responsive document." </t>
  </si>
  <si>
    <t>Only safeguards: "(ii) any data set that contains a significant amount of data to which a city agency may deny access pursuant to FOIA or any other law or rule or regulation promulgated thereunder, if the removal of such protected data from the data set would impose an undue financial or administrative burden on the city agency; (iii) any data or data set that reflects the internal deliberative or administrative process(es) of any city agency, including, but not limited to, data on negotiating positions, future procurements or pending or reasonably anticipated legal or administrative proceedings; (iv) any data stored on an agency-owned personal computing device or portion of a network that is assigned exclusively to a single agency employee; (v) any data subject to privacy laws, or to copyright, patent, trademark or trade secret protection, or to a confidentiality agreement, or that are otherwise protected by law or contract; (vi) proprietary applications, computer code, software, operating systems or similar materials; (vii) employment records, internal employee-related directories or lists, facilities data, information technology, internal service-desk data or other data related to the internal administration of a city agency; or (viii) any data which, if disclosed on the City of Chicago data portal, raise privacy, confidentiality or security concerns or jeopardize or have the potential to jeopardize public health, safety or welfare."</t>
  </si>
  <si>
    <t>Only safeguards: It does not require the publishing of "personally identifiable information information that may pose a personal or public security risk is of minimal public interest or is otherwise in appropriate for online disclosure as part of a data set." It also stipulates that "Proprietary and other information protected from disclosure by law or contract shall not be disclosed."</t>
  </si>
  <si>
    <t>n</t>
  </si>
  <si>
    <t>Balances and safeguards: "Each Department shall make reasonable efforts to make available all data sets under the Department's control, provided however, that such disclosure shall be consistent with the rules and standards adopted by the County's Open Data Committee and with applicable laws and regulations, including those related to privacy." ; It charges the Open Data Commitee with "developing standards to determine which data sets are appropriate for public disclosure, by balancing the benefits of Open Data with the need to protect disclosure of information that is confidential, proprietary, or protected by law"</t>
  </si>
  <si>
    <t>Only safeguards: It notes that selection of data formats and recommendations for data disclosure will "minimize limitations on the disclosure of public information while appropriately safeguarding sensitive information."</t>
  </si>
  <si>
    <t>Only Safeguards: "Data shall not be Publishable State data if making such data available on the Open Data Website would violate statute or regulation (e.g., disclosure that would constitute an unwarranted invasion of personal privacy), endanger the public health, safety or welfare, hinder the operation of government, including criminal and civil investigations, or impose an undue financial, operational or administrative burden on the covered State entity or State;"</t>
  </si>
  <si>
    <t>Only safeguards: It notes that in the pursuit of increasing the range and volume of data released they will respect "privacy and security concerns as identified by the City Attorney."</t>
  </si>
  <si>
    <t>Safeguards appear in definitions of "protected information" and "sensative information"</t>
  </si>
  <si>
    <t xml:space="preserve">Only safeguards based on public records law: "Public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 </t>
  </si>
  <si>
    <t xml:space="preserve">A close fit: "With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 </t>
  </si>
  <si>
    <t xml:space="preserve">Only safeguards based on public records law: ""Open data" means any public record as defined by the Kentucky Open Records Act, which could be made available online using Open Format data, as well as best practice Open Data structures and formats when possible. Open Data is not information that is treated as exempt under KRS 61.878 by Metro Government." </t>
  </si>
  <si>
    <t>Only safeguards: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 and "Include City guidelines for maintaining consistency with applicable laws and best practices, including those related to privacy and security;" and "FURTHER RESOLVED: That the City Administrator or his/her designee's disclosure of any data sets shall be consistent with applicable laws and best practices, including those related to privacy and security."</t>
  </si>
  <si>
    <t>Only safeguards: "Open and Accessible Data - the City of West Sacramento will freely share the greatest amount of data possible with citizens, businesses and other jurisdictions while respecting privacy and security concerns; and "'Protected data' means any data set or portion thereof to which the city may deny access pursuant to any applicable law regarding said data set."</t>
  </si>
  <si>
    <t>Only safeguards: "(2) Data licensed to the city by another person or entity shall not be made public under this chapter unless the person or entity licensing the data agrees to the public disclosure; and (3) Proprietary, privileged, and other information protected from disclosure by law, ethical standard or contract shall not be disclosed. 
Such disclosure shall be consistent with the procedures and standards developed by the director of information technology and consistent with applicable law, including HRS Chapter 92F and other state and federal laws and ethical standards related to security, privacy and confidentiality and no personally identifiable information shall be posted online unless the identified individual has consented to the posting or the posting is necessary to fulfill the lawful purposes or duties of the agency." AND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t>
  </si>
  <si>
    <t>Only safeguards: "All datasets determined to be accessible to the public shall be made available on this portal (to the extent permitted by law and subject to valid privacy, confidentiality, security, and other legal restrictions)."</t>
  </si>
  <si>
    <t>Only safeguards: "No protected data will be released." and "Protected Data shall not be posted to the City's Open Data Portal."</t>
  </si>
  <si>
    <t>Only safeguards: "When implementing the Open Data Policy, Departments shall incorporate a full analysis of privacy, confidentiality, and security risks into each stage of the information lifecycle to identiff information that should not be released. It is vital that Departments not release information if doing so would violate any law or policy, or jeopardize privacy, confidentiality, or national security." and "3. Personally identifiable information (PII) refers to information that can be used to distinguish or trace an individual' s identity, either alone or when combined with other personal or identiffing information that is linked or linkable to a specific individual.
a. Because PII is not anchored to any single category of information or technology, it requires a case-by-case assessment of the specific risk that an individual can be identified.
b. Before disclosing potential PII or other sensitive information, all Departments must recognize that non-PII can become PII whenever additional information is made publicly available (in any medium and from any source) and is combined with other available information. The data created through this mosaic effect could allow for the identification of an individual or pose another security concern."</t>
  </si>
  <si>
    <t>Only safeguards ""Protected data" means data the public disclosure of which would violate federal or state statute or regulation, endanger the public health, safety or welfare, hinder the operation of government, including criminal and civil investigations, or impose an undue financial, operational or administrative burden on the state agency."</t>
  </si>
  <si>
    <t xml:space="preserve">Only safeguards: "(b)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 </t>
  </si>
  <si>
    <t xml:space="preserve">Only safeguards: "The term "data" shall not include information subject to privacy laws, or to copyright, patent, trademark or trade secret protection, or to confidentiality agreement, or that are otherwise protected by law, contract, ordinances, policies or other restrictions and requirements." </t>
  </si>
  <si>
    <t xml:space="preserve">Only safeguards, with lengthy language about private information and guidance on management of protected data </t>
  </si>
  <si>
    <t xml:space="preserve">Only safeguards, directing the open data council to create best practices for sharing open data while taking into account privacy and security concerns." </t>
  </si>
  <si>
    <t xml:space="preserve">Only safeguards: " “Protected Information” means, but is not limited to (i) all confidential or restricted 
information, as defined in the Information Classification Policy, or any record or portion 
thereof, disclosure of which could be denied under the TPRA or other law; ii) any record 
that contains a significant amount of confidential information as to which access may be 
denied pursuant to the TPRA or any other law, if the removal of such confidential 
information from those records, that would otherwise meet the definition of Data or a 
Dataset, would impose an undue financial or administrative burden on the Metropolitan 
Government; (iii) any record that reflects the internal deliberative or administrative 
process(es) of any Department, including, but not limited to, records on negotiating 
positions, future procurements or pending or reasonably anticipated legal or administrative 
proceedings; (iv) any record subject to privacy laws, or to copyright, patent, trademark or 
trade secret protection, or that are otherwise protected by law or contract; (v) proprietary 
applications, computer code, software, operating systems or similar materials; (vi) 
employment records, internal employee-related directories or lists, facilities records , 
information technology, internal service-desk records or other records related to the 
internal administration of a Department; or (vii) any information which, if disclosed on the 
Metropolitan Government’s Open Data Portal, would raise privacy, confidentiality or 
security concerns, or jeopardize or have the potential to jeopardize, public health, safety or 
welfare." </t>
  </si>
  <si>
    <t>"Identify and recommend which public data should not be publsihed online taking into account issues such as confidentiality, intellectual property rights, financial and security risk to the City and the protection of the privacy of individuals."</t>
  </si>
  <si>
    <t>"Unless otherwise specified in this article, the City Manager shall establish rules and standards to implement an open data policy, including developing standards to determine which data sets are appropriate for public disclosure. In making this determination, the City Manager shall balance the benefits of open data sets with the need to protect from disclosure information that is proprietary, confidential, or protected by law or contract."</t>
  </si>
  <si>
    <t xml:space="preserve">Only safeguards: "The Executive Committee will be responsible for vetting data specific to security or privacy concerns" </t>
  </si>
  <si>
    <t>Close fit: increased online public access to city agency data sets except those that are confidential, privileged or otherwise protected by law;</t>
  </si>
  <si>
    <t xml:space="preserve">Only safeguards, going into detail about privacy, personal safety, public safety, and risk management that should be considered for safeguarding information </t>
  </si>
  <si>
    <t>A close fit: the open data plan shall "define an agency data security policy for publishing information" and "evaluate the confidential or protected information that should not be included"</t>
  </si>
  <si>
    <t>.</t>
  </si>
  <si>
    <t>Only safeguards with language such as: "Those contracts involving proprietary matters and/or information shall not be placed on the City's website"</t>
  </si>
  <si>
    <t xml:space="preserve">Only safeguards: "Exempt Data - Records or information that may or must be withheld from public disclosure under any local, state, or federal law. Exempt data (also referred to as Protected Data) shall also include any data that is barred from public release due to any contractual language, data that is subject to valid security or privilege limitations, and any data that is subject to valid privacy concerns. Where feasible, the City will modify or exclude exempt data in data sets, and release the remaining nonexempt data." </t>
  </si>
  <si>
    <t xml:space="preserve">Only safeguards: "Resolved, that, for the purposes of this resolution, the term “data” shall be defined as final versions of statistical or factual information in alphanumeric form which can be digitally transmitted and processed and is regularly created or maintained by a County agency or department and shall not include images or information protected by intellectual property laws;" </t>
  </si>
  <si>
    <t>Only safeguards: "Public Data Set means, except as otherwise provided herein, a Data Set that is available for inspection by the public in accordance with any provision of law and is maintained on a computer system by, or on behalf of, a City Department. Public Data Set does not include:" (lists exemptions)</t>
  </si>
  <si>
    <t>WHEREAS, open and accessible data must be delicately balanced with privacy protections for the City and its citizens to reduce legal risk to the City of San Diego; and</t>
  </si>
  <si>
    <t>Restricted data: Sensitive security information as defined for Protection of Sensitive Security
Information in Title 49 Code of Federal Regulations (CFR) Part 1520 regarding
Homeland Security</t>
  </si>
  <si>
    <t>Such term shall not include: (1) any portion of such data set to which an agency may deny access pursuant to law enforcement or any other provision of a federal or state law, rule or regulation, or local law; (2) any data set that contains a significant amount of data to which an agency may deny access pursuant to law enforcement or any other provision of a federal or state law, rule, or regulation or local law and where removing such data would impose undue financial or administrative burden; (3) data that reflects the internal deliberative process of the City, including but not limited to negotiating positions, future procurements, or pending or reasonably anticipated legal or administrative proceedings; (4) data stored on an City-owned personal computing device, or data stored on a portion of a network that has been exclusively assigned to a City employee or a single City owned or controlled computing device; (5) materials subject to copyright, patent, trademark, confidentiality agreements, or trade secret protection; (6) proprietary applications, computer code, software, operating systems or similar materials; or (7) employment records, internal employee-related directories or lists, and facilities data, information technology, other data related to City administration.</t>
  </si>
  <si>
    <t>Such efforts shall be consistent with the rules and standards established by the City Manager and with applicable laws, including Massachusetts Public Records Law and all applicable privacy, confidentiality, security, accessibility and student records laws and otherwise legally confidentially and/or privileged information</t>
  </si>
  <si>
    <t>3. Develop and implement a process for determining the relative level of risk and public benefit associated with potentially sensitive, non-protected information so as to make a determination about whether and how to publish it;</t>
  </si>
  <si>
    <t>While advancing these public objectives, this Management Policy upholds that the protection of privacy, confidentiality, and security will be maintained as a paramount priority.</t>
  </si>
  <si>
    <t>WHEREAS, the protection of privacy, confidentiality, and security will be
maintained as a paramount priority while also advancing the government’s transparency
and accountability through open data,....3. Develop and implement a process for determining the relative level of risk and public benefit associated with potentially sensitive, non-protected information so as to make a determination about whether and how to publish it;</t>
  </si>
  <si>
    <t xml:space="preserve">WHEREAS, the protection of privacy, confidentiality, and security must be maintained as a paramount priority while also advancing voernmental transparency and accountability through open data, 
and
(4) minimizing limitations on disclosure of public information while appropriately safeguarding protected and sensitive information </t>
  </si>
  <si>
    <t>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to assess risk as part of determining datasets to be released.</t>
  </si>
  <si>
    <t xml:space="preserve">Section 1: Open by Preference
A. The City of Seattle and parties acting on its behalf will proactively make the City’s data holdings available and will make the information available through the City’s Open Data Portal, data.seattle.gov.
B. When planning for new systems or data collection projects, or modifying existing systems or processes, City departments and offices will consider what datasets should be made open. 
C. 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to assess risk as part of determining datasets to be released.
...
Section 2: Accountability. 
City department and office directors will: 
...
B. Direct department business data owners to ensure that department data made open to the public adheres to the City’s privacy, security, retention and disclosure policies and standards.
...
Section 3: Institutionalization of open data. 
In partnership with the Open Data Team and coordinated by their Open Data Champion, each City department and office will: 
A. Presume that the data it creates, collects or maintains--including data created, collected, or maintained on the department’s behalf through contract with a third party--will be made open to the public subject to the limitations set forth in the City’s open data, privacy, security, retention and disclosure policies and standards.
...
Section 4: Open Data Program Administration and Operation. 
The Open Data Program will:
...
C. Assess the datasets published to the Open Data Platform to identify, mitigate and minimize privacy harm in accordance with the City’s Privacy Principles, Statement and Policy. Work with the Privacy Program to produce templates, risk assessments, and other tools to mitigate privacy risk. 
D. Ensure that data published through the Open Data Program adheres to the open data, security, retention and disclosure policies and standards. 
E. Communicate City of Seattle open data policies and standards to department management and Open Data Champions. 
F. Review and approve City of Seattle open data prior to publication;
G. Provide training and support for department Open Data Champions. </t>
  </si>
  <si>
    <t xml:space="preserve">"Minimize limitations on data disclosure while ensuring all datasets released comply with federal, state, and local privacy statutues regarding the release of protected and sensitive information, including RSMo Section 610.035 and RSMOo Section 610.021(21) which prohibit, among other things, release of social security numbers, personal identification numbers and credit card numbers </t>
  </si>
  <si>
    <t>. Establish processes for posting Publishable Datasets to the central Open Data location,</t>
  </si>
  <si>
    <t xml:space="preserve">This Policy excludes the posting of data
to the Open Data Portal where the public release of such data would be in violation of the law,
including laws governing privacy or privileged information, or would violate contractual or
proprietary rights or would jeopardize the security of individuals or property. </t>
  </si>
  <si>
    <t xml:space="preserve"> This Policy excludes the posting of data to the Open Data Portal where the public release of such data would be in violation of the law, including laws governing privacy or privileged information, or would violate contractual or proprietary rights or would jeopardize the security of individuals or property.</t>
  </si>
  <si>
    <t>5. The City shall minimize limitations on the disclosure of public information while appropriately safeguarding protected and sensitive information in accordance with the Minnesota Data Practices Act and other applicable laws.</t>
  </si>
  <si>
    <t>WHEREAS, the confidentiality, security and privacy requirements associated with Commonwealth data and facilities must remain a priority in all open data, data governance and data development efforts; &amp; 2(f)   Ensuring the internal examination of Commonwealth data sets for business, confidentiality, privacy and security issues, and the reasonable mitigation of those issues, prior to the data’s release for open data purposes.</t>
  </si>
  <si>
    <t>Minimize limitations on the disclosure of public information while appropriately safeguarding protected and sensitive information.</t>
  </si>
  <si>
    <t xml:space="preserve">"It is the Policy of the City of Scottsdale to promote openness, transparency and accountability through open data, to consider public information to be open by default and open for inspection unless countervailing privacy, confidentiality or security interest exists, to comply with the letter and spirt of public records and other laws, and to protect when applicable privacy, confidentiality, and security interests within data and information under the City's control. </t>
  </si>
  <si>
    <t>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3.4.	While advancing these objectives, the city acknowledges that the protection of privacy, confidentiality, and security will be maintained as a paramount priority.
4.2. 	City staff responsible for overseeing, maintaining and publishing Data and Data Sets will work to minimize limitations on the disclosure of public information while appropriately safeguarding Protected and Sensitive Data and encouraging innovative uses of Publishable Data by city staff, the public, and other partners.</t>
  </si>
  <si>
    <t xml:space="preserve">Develop and implement a process for determining the relative level of risk and public enefit associated with potentially sensitive, non-protected information </t>
  </si>
  <si>
    <t>NOW, THEREFORE, BE IT RESOLVED by the City Council of the City of
Lincoln, Nebraska that the City of Lincoln will, to the extent practical and financially
feasible...(4) Identify appropriate City Representatives who shall comprise an Open
Data Governance Committee of City representatives and, to the extent practical and financially feasible:... (A) Appropriately safeguard sensitive information;</t>
  </si>
  <si>
    <t>3.     Develop a process for weighing risk against public benefit when determining whether to publish potentially sensitive datasets...  5. Establish a process for publishing datasets onto the UG Open Data site, including processes for ensuring datasets meet the standards laid out in Data Standards section and datasets that include information determined to be protected or sensitive are excluded from publication</t>
  </si>
  <si>
    <t>The City of Naperville commits to an open data program to share data by:...Providing accurate, timely data while appropriately safeguarding protected and sensitive information.... As such, the City commits to developing and implementing practices that will allow it to:... Commit to the protection of privacy, confidentiality, and security as a paramount priority and to ensure public safety and security and the need to conduct City operations in an efficient and effective manner.</t>
  </si>
  <si>
    <t>Minimize limitations on the disclosure of public information while appropriately safeguarding protected and sensitive information; and
Develop and implement a process for determining the relative level of risk and public benefit associated with potentially sensitive, non-protected information so as to make a determination about whether and how to publish it;</t>
  </si>
  <si>
    <t>Datasets made available on the open data catalog shall be redacted to exclude protected data and shall be otherwise protected as required by law.
CDO shall establish a transparent process for evaluating the potential risks to individual privacy and other protected data categories that may result from the release of data. Specifically, CDO shall develop institutional capability in evaluating not only the privacy risk imposed by the release of individual data fields but the re-identification risk posed by a dataset in combination with other publicly available data. CDO shall ensure that this process does not create an undue burden or expense in releasing data, or an undue bias against release. The CDO will follow the Information Security and Person Privacy. K.S.A. 45-221(a)(30) which allows the City to withhold giving out any information if it is an "unwarranted invasion of personal privacy</t>
  </si>
  <si>
    <t>B. Such efforts shall be consistent with the rules and standards established by the City Manager and with applicable laws, including the Kansas Open Records Act and all applicable privacy, confidentiality, security, accessibility and student records laws, and otherwise legally confidential and/or privileged information.
C. The disclosure of Protected Data shall be discretionary. When appropriate the City may elect to publish data beyond that required by the Kansas Open Records Act while ensuring published data does not impose a breach of privacy laws, confidentiality, privileged information or information otherwise protected by law.
The Data Governance Committee will develop and implement a process for determining the relative level of risk and public benefit associated with potentially sensitive, non-protected information so as to make a determination about whether and how to publish it;</t>
  </si>
  <si>
    <t>Subject to legal and practical restrictions, be made available to the public without restrictions that would impede re-use of the information.
Legally Protected Information. Nothing in this Policy shall be construed to supersede existing requirements for review and clearance of information exempt from disclosure under applicable laws, regulations, Ordinances, judicial Orders or other legally binding writings.</t>
  </si>
  <si>
    <t>The protection of privacy, confidentiality, and security will be maintained as a paramount priority while also advancing the government’s transparency and accountability through open data.
Provide broad disclosure of public information while appropriately safeguarding protected and sensitive information; and
Develop and implement a process for determining whether information is private, sensitive or otherwise protected and establish whether the information may be published; the relative level of risk and public benefit associated with potentially sensitive, non-protected information so as to make a determination about whether and how to publish it;
Work with the Office of the General Counsel to determine if the information identified by the departments may, legally, be made publically available;</t>
  </si>
  <si>
    <t>Secure: Datasets do not include sensitive information and comply with applicable laws.
Data whose release would not be in compliance with applicable federal, state and local laws;
Data that contains sensitive or confidential information that would infringe on privacy rights;</t>
  </si>
  <si>
    <t>Open Data are not information that is designated as sensitive, private, confidential, or exempt from disclosure under local, state or federal law.</t>
  </si>
  <si>
    <t>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3.4. While advancing these objectives, the city acknowledges that the protection of privacy, confidentiality, and security will be maintained as a paramount priority.</t>
  </si>
  <si>
    <t>The sharing of personal, private, or confidential data shall be permitted only when in conformity with restrictions, established by the Chief Data Officer in cooperation with the Attorney General, to ensure that the data is used in a manner that is secure and in conformity with State law.”</t>
  </si>
  <si>
    <t>(4) Minimize limitations on the disclosure of public information while appropriately safeguarding protected and sensitive information;</t>
  </si>
  <si>
    <t>WHEREAS, the protection of privacy, confidentiality and security will be maintained as a paramount priority, while also advancing the government’s transparency and accountability through open data.</t>
  </si>
  <si>
    <t>Develop a process for weighing risk against public benefit when determining whether to publish potentially sensitive datasets</t>
  </si>
  <si>
    <t>Nothing in this policy shall be deemed to prohibit a department from voluntarily disclosing information not otherwise defined as public data nor shall it be deemed to prohibit a department from making such voluntarily disclosed information accessible through the open data catalog. However, such information may not be made public if to do so would violate applicable laws or the City’s Access to Open Records Policy.</t>
  </si>
  <si>
    <t>WHEREAS, the protection of privacy, confidentiality and security will be maintained as a paramount priority while also advancing the City’s transparency and accountability through open data; and
To minimize limitations on the disclosure of public information while appropriately safeguarding protected and sensitive information; and</t>
  </si>
  <si>
    <t>Nothing in this Policy shall be construed to supersede existing requirements for review and clearance of information exempt from disclosure under applicable laws, regulations, ordinances, judicial orders, or other legally binding writings. Data that is confidential, protected, or exempt from disclosure under law shall not be posted through the open data portal.</t>
  </si>
  <si>
    <t xml:space="preserve">While supporting these public objectives, a priority of the Tempe Open Data Policy is to maintain the protection of privacy, confidentiality, and security.
F. 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Handbook to assess risk as part of determining datasets to be released.
J. Should the Open Data Program discover that data is being used in ways that violate privacy, puts the public at risk, or contravene the Program’s goals, the City of Tempe and parties acting on its behalf have the right and responsibility to take any action necessary to mitigate these risks.
D. Ensure that departments have assessed datasets published to the Open Data Platform to identify the risk of privacy harm in accordance with the City’s Privacy Principles and Policy and in the context of datasets already available to the public.
i. When privacy or security risks are identified, work with departmental Open Data Coordinators and departments to mitigate the risks;
ii. Escalate those datasets determined to have risk of privacy harm to the Open Data Governance Committee for review and approval; and,
iii. Work with the Open Data Governance Committee to produce templates, risk assessments, and other tools to mitigate privacy risk.
</t>
  </si>
  <si>
    <t>Minimize limitations on the disclosure of public information while appropriately safeguarding protected and sensitive information; and
Develop and implement a process for determining the relative level of risk and public benefit associated with potentially sensitive, non-protected information so as to make a determination about whether and how to publish it;
Establish processes for publishing datasets to the central open data location, including processes for ensuring that datasets are high quality, up-to-date, are in use-appropriate formats, and exclude protected and sensitive information;</t>
  </si>
  <si>
    <t>INTERNATIONAL OPEN DATA POLICY COMPARISON (NATIONAL)</t>
  </si>
  <si>
    <t>Enschede, Netherlands</t>
  </si>
  <si>
    <t>New South Wales, Australia</t>
  </si>
  <si>
    <t>Cape Town, South Africa</t>
  </si>
  <si>
    <t>"To increase accountability and transparency, promote informed public participation, and create economic development opportunities, each District agency shall expand access to information by making it proactively available online, and when practicable, in an open format that can be retrieved, downloaded, indexed, sorted, searched, and reused by commonly used Web search applications and commonly used software to facilitate access to and reuse of information.  Examples of open format include HTML, XML, CSV, JSON, RDF or XHTML. The Freedom of Information Act creates a presumption in favor of openness and publication (to the extent permitted by law and subject to valid privacy, confidentiality, security, or other restrictions)." and "2) Any dataset made accessible on the District of Columbia Data Catalog shall (i) use an open format that permits automated processing of such data in a form that can be retrieved via an open application programming interface (API), downloaded, indexed, searched and reused by commonly used web search applications and software; (ii) use appropriate technology to notify the public of updates to the data; and (iii) be accessible to external search capabilities."</t>
  </si>
  <si>
    <t>"Develop a strategy to adopt prevailing open standards for data documents maps and other formats of media"</t>
  </si>
  <si>
    <t>ARGENTINA</t>
  </si>
  <si>
    <t>BRAZIL</t>
  </si>
  <si>
    <t>COSTA RICA</t>
  </si>
  <si>
    <t>COLOMBIA</t>
  </si>
  <si>
    <t>EL SALVADOR</t>
  </si>
  <si>
    <t xml:space="preserve">"Use open non-proprietary standards when practicable." / "[P]ublish data sets with reasonable user-friendly registration requirements license requirements or restrictions on the use and distribution of data sets" </t>
  </si>
  <si>
    <t>CHILE</t>
  </si>
  <si>
    <t>DOMINICAN REPUBLIC</t>
  </si>
  <si>
    <t>"A high-value data set posted by a state agency under this section must be raw data in open standard format that allows the public to search, extract, organize, and analyze the information."</t>
  </si>
  <si>
    <t>GUATEMALA</t>
  </si>
  <si>
    <t>HONDURAS</t>
  </si>
  <si>
    <t>MEXICO</t>
  </si>
  <si>
    <t>PANAMA</t>
  </si>
  <si>
    <t>PARAGUAY</t>
  </si>
  <si>
    <t>PERU</t>
  </si>
  <si>
    <t>URUGUAY</t>
  </si>
  <si>
    <t>Mentioned in a. and g. of Open Government plan: "a. Purpose. In order to increase transparency, accountability, and informed public participation, and to create economic development opportunities, Cook County (“County”) departments and agencies, including the offices of the separately elected County officials (“County Officials” or “County Agency”) shall expand access to information, by making certain information available online in a machine-readable, open format, that can be retrieved, downloaded, indexed, sorted, searched, and reused by commonly used Web search applications and commonly used open format software that facilitate access to, and the reuse of, such information." and "g. Within 120 days, each County Agency shall idAnnotateentify and publish to the Website, in an open format, the data listed in its catalog of its public information that is readily available and that is available online, which shall in any event, consist of at least three high-value data sets or other types of previously non-publicly accessible information."</t>
  </si>
  <si>
    <t xml:space="preserve">"[A]dopt prevailing open standards for data." </t>
  </si>
  <si>
    <t xml:space="preserve">"The City of Raleigh will establish an open data website at
www.raleigl1nc.gov/open that will serve as an open data catalog ofthe data available from the City
of Raleigh in open formats."
</t>
  </si>
  <si>
    <t>"The council hereby finds and declares that it is in the best interest of New York city that its agencies and departments make their data available online using open standards. ("Open standard" means a technical standard developed and maintained by a voluntary consensus standards body that is available to the public without royalty or fee.) Making city data available online using open standards will make the operation of city government more transparent effective and accountable to the public. It will streamline intra-governmental and inter-governmental communication and interoperability permit the public to assist in identifying efficient solutions for government promote innovative strategies for social progress and create economic opportunities." and "Such public data sets shall be accessible to external search capabilities."</t>
  </si>
  <si>
    <t>"To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 Such information shall subject to legal and practical restrictions and to the City’s Social Media Use Policy be made available to the public without restrictions that would impede re-use of the information."</t>
  </si>
  <si>
    <t>It requires that data be "made available in accordance with technical standards published by the IT Department and...in a format that permits automated processing using open standards where practical."</t>
  </si>
  <si>
    <t>A close fit: "Public data sets shall be accessible to external search capabilities."</t>
  </si>
  <si>
    <t>"A public data set must be in a format that permits automated processing and must make use of appropriate technology to notify the public of all updates."</t>
  </si>
  <si>
    <t>Data in the portal created by this policy will "use a format that permits automated processing of such data; (ii) use appropriate technology to notify the public of updates to the data; and (iii) be accessible to external search capabilities."</t>
  </si>
  <si>
    <t>It requires the CIO to issue "Technical requirements with the goal of making data sets available to the greatest number of users and for the greatest number of applications including whenever practicable the use of machine readable non-proprietary technical standards for web publishing"</t>
  </si>
  <si>
    <t xml:space="preserve">The closest it comes is "to the maximum extent feasible, datasets in this portal will be published in an accessible data format" </t>
  </si>
  <si>
    <t>It mentions it will "develop standards to make uniform the format and accessibility of public information posted to the information website;" It also states "the board shall be guided by principles that encourage:  (A) the establishment of a standardized format of public information that makes the information more easily accessible by the public;"</t>
  </si>
  <si>
    <t>The Open Data Handbook shall "provide uniform standards for the format of data submitted for publication on the Open Data Website."</t>
  </si>
  <si>
    <t xml:space="preserve">It endorses "the goal to analyze and adopt prevailing open standards for data documents maps and other formats of media." </t>
  </si>
  <si>
    <t>Definitions:
"Open Format" means any widely accepted, nonproprietary, platform-independent, or machine readable method for formatting data, which permits automated processing of such data and is accessible to external search capabilities
"Open Data" means any Data...which is made available online in Open Format.</t>
  </si>
  <si>
    <t>Motion passed</t>
  </si>
  <si>
    <t>"Open data format means the organization of digital data within a computer file in a manner that makes it accessible for all to implement and use in perpetuity with no royalty or fee. The published specification for the open data format is usually maintained by a standards organization."</t>
  </si>
  <si>
    <t>In the introductory language and Open Data &amp; Open Format language. "WHEREAS, the City of South Bend whenever possible shall procure technology and use efficient processes which advance the goal of making public data and information open and available consistent with APRA through the use of open data standards and formats; and
WHEREAS, the City of South Bend’s Division of Information and Technologies is positioned to work with other City agencies to find and provide access to public data and information; to make that information freely available online in a machine-readable, open format, which can be easily retrieved, downloaded, indexed, sorted, searched, analyzed and reused utilizing readily available Web search applications and software; and" and "Open Data or Information means public data or information made readily available online, utilizing best practice structures and formats when possible.
Open Format is any widely accepted, nonproprietary, searchable, platform-independent, machine-readable method for formatting data."</t>
  </si>
  <si>
    <t>Departments should publish information online and, when practicable, in an open format that can be retrieved, downloaded, indexed, sorted, searched, and reused by commonly used Web search applications and commonly used software.</t>
  </si>
  <si>
    <t>In the introductory language and Open Data and Open Format defintion.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 and "(A) 'Open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 and "(C) 'Open Format' is any widely accepted, nonproprietary, platform- independent, machine-readable method for formatting data, which permits automated processing of such data and is accessible to external search capabilities."</t>
  </si>
  <si>
    <t>Link (Motion/legal text)</t>
  </si>
  <si>
    <t>http://www.slideshare.net/TonZijlstra/enschede-netherlands-open-data-motion/</t>
  </si>
  <si>
    <t>A close fit, "machine-readable" is mentioned in the introductory language and first provision: "
WHEREAS, publishing structured standardized data in machine readable formats creates new opportunities for information from different sources to be combined and visualized in new and innovative ways, for niche markets to be identified and developed, and for citizens, policymakers and public servants to browse, interpret and draw attention to trends or issues with greater efficiency; and" and "RESOLVED, that the City of Oakland hereby establishes an Open Data Policy that the City shall make every reasonable effort to ensure that City Data is published in machine readable formats using prevailing open standards for data, documents, maps, and other formats of media for the purpose of making City Data available to the greatest number of users and for the greatest number of applications in a manner that is open and accessible to the public to be maintained in a catalog on a single City website ("Open Data"); and be it "</t>
  </si>
  <si>
    <t>In the introductory language and vaguely in the Open Standards §. "WHEREAS, publishing structured standardized data in a machine readable formats creates new opportunities for data from different sources to be combined and visualized in new and unexpected ways; and" and "• Open Standards - the City of West Sacramento will move as quickly as possible to adopt prevailing open standards for data, documents, maps, and other formats of media; "</t>
  </si>
  <si>
    <t>It requires the Director of Information Technology to issue "Technical requirements with the goal of making data sets available to the greatest number of users and for the greatest number of applications including whenever practicable the use of machine readable non-proprietary technical standards for web publishing"</t>
  </si>
  <si>
    <t>"The data shall be provided in an open format that can be retrieved, downloaded, searched, and filtered by commonly used web search applications and software.  Whenever possible, data should be made available in machine-readable format(s)."</t>
  </si>
  <si>
    <t xml:space="preserve">"The City’s Records Manager and Chief Information Officer are uniquely qualified to facilitate expanded public access to information to make that information easily available online in a machine-readable, open format that can be easily retrieved, downloaded, indexed, sorted and searched utilizing readily available Web search applications and software." and "Any data set made accessible on the City’s Open Data Portal shall: use a format that permits automated processing of such data; and be accessible to external search capabilities." </t>
  </si>
  <si>
    <t>"Accessible - Open data are made available in convenient, modifiable, and open formats that can be retrieved, downloaded, indexed, and searched. Formats should be machine-readable. To the extent permitted by law, these formats should be non-proprietary, publicly available, and no restrictions should be placed upon their use."</t>
  </si>
  <si>
    <t>http://finance.nsw.gov.au/ict/sites/default/files/NSW%20Government%20Open%20Data%20Policy%201.0.pdf</t>
  </si>
  <si>
    <t>“Open format” means any widely accepted, nonproprietary, platform-independent, machine-readable method for formatting data, which permits automated processing of such data and facilitates search capabilities.</t>
  </si>
  <si>
    <t>"Any Open Data made accessible on the City of Pittsburgh’s Open Data Portal shall use an Open Format." "“Open Format” is any widely accepted, nonproprietary, platform-independent, machine-readable method for formatting data, which permits automated processing of such data and is accessible to external search capabilities."</t>
  </si>
  <si>
    <t xml:space="preserve">"To the extent practicable and subject to valid restrictions, agencies shall publish information online (in addition to other planned or mandated publication methods), and in an open format. The open format will provide data in a form that can be retrieved, downloaded, indexed, searched and reused by commonly used web search applications and software." </t>
  </si>
  <si>
    <t xml:space="preserve">"Any open data made accessible on the City of Hartford's Open Data Portal shall use an Open Format." ""Open Format" is any widely accepted, nonproprietary, platform-indepedent, machine-readable method for formatting data, which permits automated processing of such data and is accessible to external search capacities." </t>
  </si>
  <si>
    <t>http://www.capetown.gov.za/en/PublicParticipation/Documents/HYS_Open_Data_Draft_Policy_version_21_February_%202014.pdf</t>
  </si>
  <si>
    <t>"The Open Data Policy shall include standards for the format and publishing of such data and guidance on accessibility, re-use and minimum documentation for such data"</t>
  </si>
  <si>
    <t xml:space="preserve">A close fit: "It is the policy of the state that open data be machine readable and released to the public in ways that make the data easy to find, accessible, and usable, including through the use of open data portals." </t>
  </si>
  <si>
    <t xml:space="preserve">A close fit: "Publish Open Data in machine-readable formats that engage the community by 
soliciting their ideas, input, and creative energy to support the development of 
applications and tools that enable the public to access, visualize, and analyze Open Data 
in new and innovative ways." </t>
  </si>
  <si>
    <t xml:space="preserve">"That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 </t>
  </si>
  <si>
    <t>http://www.opengovpartnership.org/file/1381/download?token=yLKkfXqeF3jhYfsAm8LnO3ESe-Qmu7c6VByewUhrhMw</t>
  </si>
  <si>
    <t>twice: "It is the policy of the City of Kansas City, Missouri that public data, whenever feasible, will be open and freely available to all online in a machine-readable, open format that can be easily retrieved, downloaded and reused urilizing readily-available and free Web search applications and software. AND "To the extent prudent and practical, public data shall be published online and made freely available to all in a machine-readable open format in both its raw and processed form, including a description of the source and quality of the data, all of which can be easily retrieved, downloaded, indexed, sorted, searched, analyzed and reused utilizing readily-available and free web search applications and software."</t>
  </si>
  <si>
    <t>"The term “open format” shall mean the format of data is platform-independent, non-proprietary, human- and machine-readable, and where appropriate made available to the public without restrictions that impede reuse of the data." and "These rules shall, whenever possible, use open formats with non-proprietary technical standards for web publishing and e-government"</t>
  </si>
  <si>
    <t>http://www.opengovpartnership.org/file/939/download?token=HzsL5gZmiKgzqQ4W4TNr0klWovGpg5mo_xjzeoH7mzw</t>
  </si>
  <si>
    <t xml:space="preserve">A close fit: "City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 The datasets will adhere to the following principles:
1. Complete: All facets of the data are available (unless subject to valid privacy, security or privilege
limitations).
2. Accessible: Data is easily and freely accessed via a central web portal, OpenDataCincy.org.
3. Primary: Data is collected at the source, with the highest level of granularity (not in aggregate or
modified forms).
4. Timely: Data is available to the public in a timely manner, ideally as soon as it is collected (“real-time”
data).
5. Machine-Processable: Data is reasonably structured, based on industry data standards, to allow for
automated processing.
6. License-Free: Data must not be subject to copyright, patent or trademark or trade secret regulation.
7. Non-Proprietary: Data must be available in a format over which no entity has exclusive control." </t>
  </si>
  <si>
    <t>"b. Any data set made accessible on the City of Chattanooga data portal shall use a machine readable format whose specification is publicly and freely available and which places no restrictions monetary or otherwise upon its use."</t>
  </si>
  <si>
    <t>A close fit: "First, the Portal should maximize information availability by publishing data in an understandable, logical format for anyone to access"</t>
  </si>
  <si>
    <t>A close fit: "To the extent practical, accessible data shall be structured to allow automated processing"</t>
  </si>
  <si>
    <t>"There shall be a City Open Data Portal available within 120 days of this 
policy enactment, for access by the public where (1) all data sets published shall use a format 
that permits processing of the data for download through an automated programming interface 
(API) or bulk download; (2) the public is notified of updates to the data; (3) all data sets should be 
accessible to external search capabilities, such as Google, etc.; and (4) provide functionality to 
solicit feedback from the public and to encourage public discussion on open data policies and 
data set availability;"</t>
  </si>
  <si>
    <t>http://www.opengovpartnership.org/file/1379/download?token=JWJcsbm7PUs6TCvDQ_Vea3q9bT2IRdjfN566pp1vNwA</t>
  </si>
  <si>
    <t>A close fit for some parts: "This information is to be listed on the City’s website in a user-friendly format (e.g., listed and/or searchable) as possible and/or resources allow."</t>
  </si>
  <si>
    <t>http://www.opengovpartnership.org/file/901/download?token=G3KY26F_a1Rnpe48gYmPj3GLBshDg-uUebvuKH2tlWk</t>
  </si>
  <si>
    <t>A close fit: "Ensure data that is released meets the format and documentation / definition standards established under the Open Data Standards in 8.2 of this Procedure;" "8.2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t>
  </si>
  <si>
    <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t>
  </si>
  <si>
    <t>http://www.opengovpartnership.org/files/plan-de-acci%C3%B3n-aga-2013-2014-el-salvadordocx/download?token=wXmIQSeFhBnPIXvVOWzRjHBgacnrL9BrAWmT2a_g1C4</t>
  </si>
  <si>
    <t>http://www.opengovpartnership.org/file/913/download?token=-8Pzx3d4isBy6kWAJEf7xf884dI1_7u0dXSXoqVxu-c</t>
  </si>
  <si>
    <t xml:space="preserve">A close fit: "The Chief Data Officer shall prepare and publish technical guidelines for the publishing of Public Data Sets through a Web Portal, to make Public Data Sets available to the greatest number of users and for the greatest number of applications and shall, whenever practicable, use Voluntary Compliance Standards for web publishing and e-government, unless the Chief Data officer deems no Voluntary Compliance Standards are suitable. If the Chief Data Officer determines that Voluntary Compliance Standards are not suitable, then the Chief Data Officer shall identify the reasons why they are not suitable." Also: "City Departments shall make Public Data Sets available in accordance with technical guidelines in the form of a process narrative published by the Chief Data Officer and in a Voluntary Compliance Standard format that permits automated processing and shall make use of appropriate technology to notify the public of all updates." Also: "To the greatest extent possible, Public Data Sets shall be accessible to external search capabilities using open and commonly used standards and formats as described in the technical guidelines." </t>
  </si>
  <si>
    <t>http://www.opengovpartnership.org/file/1017/download?token=OKghY2rODlk-Mk5w9IQbvdXpr5ndyVo4WmQoCtsaZQA</t>
  </si>
  <si>
    <t>For purposes of this policy, open data is machine readable, available in bulk, and provided in an open format such as a .CSV file.</t>
  </si>
  <si>
    <t>b. The City will make reasonable efforts to make such public data sets available in a format that permits automated processing.</t>
  </si>
  <si>
    <t>http://www.opengovpartnership.org/files/plan-hiperfinal-1pdf/download?token=5t4NYel8AAZlSlqSXsfc64paUKlPde6BPDlK2Lf5Vlo</t>
  </si>
  <si>
    <t>How to structure access to public data and information to ensure public records and other data and information can be easily accessible to the public in an open data format that is readable by humans and processable by machines,</t>
  </si>
  <si>
    <t>http://www.opengovpartnership.org/file/984/download?token=FBdrtsHvUxrZHkscl_WxPdhd_DRzDNYKuMNog7oSkT0</t>
  </si>
  <si>
    <t>http://www.opengovpartnership.org/file/258/download?token=KXarW6gnS5YjIkDNI112uyjJWyEAI9xnkHOWHxicZZ4</t>
  </si>
  <si>
    <t>http://www.opengovpartnership.org/file/1333/download?token=HA-LcaNJo9simhcrIpKKCvKVuD9RbftW21Zdrv1IkGI</t>
  </si>
  <si>
    <t>2.126.040 – The website will include information of all available Open Data and Data Sets. This information additionally shall be available in a Machine Readable format.</t>
  </si>
  <si>
    <t>http://www.opengovpartnership.org/file/1009/download?token=Cjhr91Qj-w-wRdSsJ6DCbU4ftnTxFA2Y1bB0tuJj8Lo</t>
  </si>
  <si>
    <t>close fit: 5.	Establish processes for publishing datasets to the Open Data Portal, including processes for ensuring that datasets are reviewed for use-appropriate formats, quality, timeliness, and exclusion of protected and sensitive information;</t>
  </si>
  <si>
    <t>http://www.opengovpartnership.org/file/894/download?token=UTiiyAr5hyQicAKj3rE9NVFAYI0MynOweF4j7UvfIG4</t>
  </si>
  <si>
    <t>b. “Open data” means data that is available online, in an open format, with minimal legal encumbrances on use or reuse.
c. “Open format” means any widely accepted, nonproprietary, platformindependent, machine-readable method for formatting data that permits automated processing of such data and facilitates search capabilities.
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t>
  </si>
  <si>
    <t>"The City's ITS Department shall make every reasonable effort to ensure data are published in machine readable formats using prevailing open standards for data, documents, maps, and other formats of media."</t>
  </si>
  <si>
    <t>http://www.opengovpartnership.org/files/actionplanuruguay20121pdf/download?token=C0DhvGfNkte80OlIqUJPX0bHsdUcv61uNI2TkLoLZmY</t>
  </si>
  <si>
    <t>5. Establish processes for publishing datasets to the Open Data Portal, including
processes for ensuring that datasets are reviewed for use-appropriate formats,
quality, timeliness, and exclusion of protected and sensitive information;</t>
  </si>
  <si>
    <t>(1) proactively releasing high priority publicly disclosable City data, makking it freely available in open formats with no restrictions on use or reuse, and fully accessible to the broadest range of users and uses;</t>
  </si>
  <si>
    <t>Whenever technically possible, Open Data shall be published in machine-readable
format.</t>
  </si>
  <si>
    <t xml:space="preserve">Definitions
...
Machine-Readable/ Open Standard
Any widely-accepted, nonproprietary, platform-independent, machine-readable method for formatting data, which permits automated processing of such data and facilitates search capabilities. In Seattle, we strive to release data in an “open format”, such as JSON and XML, add significant ease to access and allow more advanced analysis, especially with large amounts of information. 'Open standard’ means a technical standard developed and maintained by a voluntary consensus standards body that is available to the public without royalty or fee. Releasing data through our data.seattle.gov platform enables this.
...
Section 3: Institutionalization of open data. 
In partnership with the Open Data Team and coordinated by their Open Data Champion, each City department and office will: 
...
Make data and accompanying metadata open in machine-readable form utilizing unique identifiers, and in open and appropriate formats for varied uses... 
Section 4: Open Data Program Administration and Operation. 
The Open Data Program will:
B. Ensure that datasets published to the Open Data Portal are available in formats that permit processing of the data for download through an automated programming interface (API) or bulk download...
</t>
  </si>
  <si>
    <t xml:space="preserve">Prioritize the reelase of publishable city data, making it freely available in open formats
Public high quality, updated data with documentation (metadata) and permanence to encourage maximum use </t>
  </si>
  <si>
    <t>including processes for ensuring that such Datasets are high quality, up-to-date, are in</t>
  </si>
  <si>
    <t>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to promote public accessibility. Departments should prioritize the use of open formats that are non proprietary, publicly available, and that place no restrictions upon their use.</t>
  </si>
  <si>
    <t>WHEREAS, by publishing structured standardized data in machine-readable formats the City seeks to encourage the local software community to develop civic software applications and tools to collect, organize, and share public data in new and innovative ways; and therefore</t>
  </si>
  <si>
    <t>Close fit:
“open data” (i.e. publicly available data structured in a way that enables the data to be fully available and usable by end users)</t>
  </si>
  <si>
    <t>"Open format" means any widely accepted, nonproprietary, platform-independent, machine- 14 readable method for formatting data, which permits automated processing of such data and 15 facilitates search capabilities.</t>
  </si>
  <si>
    <t>3.3.  The city is committed to making Publishable Data
3.3.1. freely available in Open Formats,
3.3.2. with no restrictions on use or reuse for non-commercial purposes, and
3.3.3. fully accessible to the broadest range of users to use for varying purposes;
4.3.4. Establish processes for review and approval of Publishable Data Sets to the Portal, including processes for ensuring that Data Sets are reviewed for appropriate formats, quality, timeliness, and exclusion of Protected and Sensitive Data,</t>
  </si>
  <si>
    <t xml:space="preserve">        Public        data        sets        made        available        through        the        Delaware        Open        
Data        Portal        will        be        published        in        an        open,        non-proprietary        
machine-readable        format        or        such        other        formats        as        the        Council        
and        DTI        determine        to        be        appropriate</t>
  </si>
  <si>
    <t xml:space="preserve">Machine-readable: Data shall be reasonably structured, based on industry data standards, to allow for automated processing.
Non-proprietary: Data shall be available in a format over which no entity has exclusive control  </t>
  </si>
  <si>
    <t>Machine readability: Data shall be collected and released in machine readable, open formats based on common data standards, that allow for automated processing... Data quality: Datasets shall be complete and available in a timely manner (with the ultimate goal of real-time data release), and when possible should be available for bulk download.</t>
  </si>
  <si>
    <t xml:space="preserve"> 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t>
  </si>
  <si>
    <t>2011/03/14</t>
  </si>
  <si>
    <t>Participation in the development or adoption of data standards and related best practices;
CDO shall establish a strategy for maximizing the conformance of the City of Wichita's open data catalog and data standards with existing and emerging regional, federal and global efforts.
CDO shall issue guidance for the collection of data by agencies. The guidance shall stipulate preferred formats, interoperability standards, and a metadata strategy. In developing the guidance, the CDO shall consider alignment with existing metadata standards such as the Federal data.json schema.
CDO, in conjunction with the City Manager's Office, shall convene an interagency working group to establish standards for the collection of enterprise data inventory listings, including standards and specific criteria for determining what types of datasets should be included in the listings, as well as a timeline for the completion of the enterprise data inventory. The inventory shall be built out over time, with the ultimate goal of including agency datasets of public value in the agency's enterprise data inventory listings, to the extent practicable.</t>
  </si>
  <si>
    <t>Establish processes for publishing datasets to the Open Data Portal, including processes for ensuring that datasets are reviewed for use-appropriate formats, quality, timeliness, and exclusion of protected and sensitive information;</t>
  </si>
  <si>
    <t>Arlington County Government strives to make its data available online using open standards.
Created or maintained by or on behalf of Arlington County Government (excluding constitutional offices and Arlington Public Schools) during the ordinary course of County business; and
Alphanumeric in form – reflected in a list, table, graph, chart or other non-narrative format – that can be digitally transmitted or processed.
Customer-Centric: Datasets are tagged, aggregated, presented, and delivered in a way that allows consumers to utilize the information.</t>
  </si>
  <si>
    <t>3.3. The city is committed to making Publishable Data</t>
  </si>
  <si>
    <t>(2) develop a dataset format standard to be used by all agencies in providing their datasets to the Chief Data Officer, or in making their data available on their own websites, and ensure that under the standard, the datasets shall be accessible in a non-proprietary, machine-readable format that is compliant with federal and State accessibility rules and requirements and implemented on a schedule deemed appropriate by the Chief Data Officer;</t>
  </si>
  <si>
    <t>(7) Procure and use efficient processes in a way that advances the policy of making public data and information open and available through the use of open data standards and formats, whenever possible.</t>
  </si>
  <si>
    <t>The City of Tempe Chief Technology Officer and Open Data Manager, working with City Departments, are authorized to develop and issue a Tempe Open Data Policy that includes standards for the format and publishing of releasable City data; guidance on accessibility, re-use and metadata standards; and guidance on the classification of data as public, protected or sensitive.</t>
  </si>
  <si>
    <t>Machine readability: Data shall be collected and released in machine readable, open formats based on common data standards, that allow for automated processing</t>
  </si>
  <si>
    <t>Publishing structured standardized data in machine-readable formats creates new opportunities for information from different sources to be combined and visualized in new and unexpected ways, for niche markets to be identified and developed, and for constituents to browse, interpret and draw attention to trends or issues with greater efficiency.</t>
  </si>
  <si>
    <t>Each City agency and department shall expand availability of pre-approved Datasets provided in the Open Data Catalog to the public by making it proactively available online. Each agency and department will format the data into machine readable data. Pre-approved datasets may be available in one or more of the following open formats: HTML, XML, CSV, JSON, RDF or XHTML.</t>
  </si>
  <si>
    <t>C. Whenever technically possible, Open Data shall be published in an open format that is any widely accepted, nonproprietary, platform-independent, machine-readable method for formatting data, which permits automated processing of such data and facilitates analysis and search capabilities (for example, CSV, JSON, XML).
D. Whenever technically possible, provide data in a form appropriate for its use to increase accessibility.</t>
  </si>
  <si>
    <t>Establish processes for publishing datasets to the central open data location, including processes for ensuring that datasets are high quality, up-to-date, are in use-appropriate formats, and exclude protected and sensitive information;</t>
  </si>
  <si>
    <t xml:space="preserve">Population </t>
  </si>
  <si>
    <t>158,586 (2014)</t>
  </si>
  <si>
    <t>City Council on Enschede</t>
  </si>
  <si>
    <t>Department of Finance and Services</t>
  </si>
  <si>
    <t>http://opendata.enschede.nl/opendata/dataset/output.data?dataset=alledatasets&amp;method=alledatasets_getall.html&amp;limit=-1</t>
  </si>
  <si>
    <t xml:space="preserve">"The repersentation of facts, concepts, or instructions in a formalized manner suitable for communication, interpretation or processing by human or automatic means...Data is not information until it is utilised in a particular context for a particular purpose." </t>
  </si>
  <si>
    <t>A close fit: "Datasets under paragraph (4) shall be made available in accordance with technical standards published by OCTO not later than November 1, 2014 that ensure that data is published in a format that is machine readable, and fully accessible to the broadest range of users, for varying purposes."</t>
  </si>
  <si>
    <t>"Definitions:
"Open Format" means any widely accepted, nonproprietary, platform-independent, or machine readable method for formatting data, which permits automated processing of such data and is accessible to external search capabilities
"Open Data" means any Data...which is made available online in Open Format."</t>
  </si>
  <si>
    <t>A close fit: "To the extent practicable and subject to valid restrictions, agencies shall publish information online (in addition to other planned or mandated publication methods), and in an open format."</t>
  </si>
  <si>
    <t xml:space="preserve">A close fit: "All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 </t>
  </si>
  <si>
    <t>A close fit: "Accessible data shall be available to the widest range of uesrs for the widest range of purposes"</t>
  </si>
  <si>
    <t>"open and accessible data – data is public, unless..…” - "the City will share freely with its citizens, organizations and other public bodies, as much data as is feasible, maintaining the protection of personal data and national security, in reusable and machine readable form"</t>
  </si>
  <si>
    <t>A close fit: "Each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t>
  </si>
  <si>
    <t>The portal offers access to standardized data that can be easily retrieved, combined, downloaded, sorted, searched, analyzed, redistributed and re-used by individuals, business, researchers, journalists, developers, and government to process, trend, and innovate.</t>
  </si>
  <si>
    <t>close fit: 2.126.040 – The website will include information of all available Open Data and Data Sets. This information additionally shall be available in a Machine Readable format.</t>
  </si>
  <si>
    <t>close fit: 5.        Establish processes for publishing datasets to the Open Data Portal, including processes for ensuring that datasets are reviewed for use-appropriate formats, quality, timeliness, and exclusion of protected and sensitive information;</t>
  </si>
  <si>
    <t>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t>
  </si>
  <si>
    <t>"the Freedom of Information Act, the Database Act, the Copyright Law, and the Protection of Personal Data Act, as well as relevant jurisprudence, normalize the active online publication of reusable information and data, and that the European Commission actively promotes acting according to that norm among its Member States."</t>
  </si>
  <si>
    <t>5. Establish processes for publishing datasets to the Open Data Portal, including processes for ensuring that datasets are reviewed for use-appropriate formats, quality, timeliness, and exclusion of protected and sensitive information;</t>
  </si>
  <si>
    <t>“improve the communication with citizens, strengthens the City’s image regarding creativity and innovation, improves public services, allows citizens to organize and empower themselves, resulting in stronger participation, societal cohesion and civic pride”; “allows citizens to use these data for diverse purposes, contributing that way to economic and sustainable activities in our City”; and “provides a positive, innovative and constructive impulse to all the City’s policy areas, precisely at a time that budgets are under pressure”</t>
  </si>
  <si>
    <t>Definitions
...
Machine-Readable/ Open Standard
Any widely-accepted, nonproprietary, platform-independent, machine-readable method for formatting data, which permits automated processing of such data and facilitates search capabilities. In Seattle, we strive to release data in an “open format”, such as JSON and XML, add significant ease to access and allow more advanced analysis, especially with large amounts of information. 'Open standard’ means a technical standard developed and maintained by a voluntary consensus standards body that is available to the public without royalty or fee. Releasing data through our data.seattle.gov platform enables this.
...
Section 3: Institutionalization of open data. 
In partnership with the Open Data Team and coordinated by their Open Data Champion, each City department and office will: 
...
Make data and accompanying metadata open in machine-readable form utilizing unique identifiers, and in open and appropriate formats for varied uses... 
Section 4: Open Data Program Administration and Operation. 
The Open Data Program will:
B. Ensure that datasets published to the Open Data Portal are available in formats that permit processing of the data for download through an automated programming interface (API) or bulk download...</t>
  </si>
  <si>
    <t>"present a concrete action plan before 1 September 2011, which contains: ... the indexing of available datasets"</t>
  </si>
  <si>
    <t xml:space="preserve">"Use machine-readable and open formats: To the extent practicable, Departments must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Departments should prioritize the use of open formats that are non-proprietary, publicly available, and that place no restrictions upon their use."; "This includes consideration and consultation of key target audiences for the information when determining format, frequency of update, and other information management decisions." </t>
  </si>
  <si>
    <t>Use machine-readable and open formats: To the extent practicable, Departments must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Departments should prioritize the use of open formats that are non-proprietary, publicly available, and that place no restrictions upon their use."; "This includes consideration and consultation of key target audiences for the information when determining format, frequency of update, and other information management decisions.</t>
  </si>
  <si>
    <t>"start with data where there are no obvious legal issues involved, which can be realized easily within the existing technical infrastructure, and require limited maintenance"</t>
  </si>
  <si>
    <t>4.3.4. Establish processes for review and approval of Publishable Data Sets to the Portal, including processes for ensuring that Data Sets are reviewed for appropriate formats, quality, timeliness, and exclusion of Protected and Sensitive Data,</t>
  </si>
  <si>
    <t>5) The following principles shall be used to manage the City’s datasets: (E) Machine-Readable: Datasets will be machine readable so that the public can create applications that can use the data for new services, research, or analysis.</t>
  </si>
  <si>
    <t>"guarantee that data collected by third parties (developers, contractors, external advisors) are provided without license limitations, in regular open standards and formats, without copyright restrictions, unless this is necessary on the basis of other legal requirements"</t>
  </si>
  <si>
    <t>Only safeguard: "the City will share freely with its citizens, organizations and other public bodies, as much data as is feasible, maintaining the protection of personal data and national security."</t>
  </si>
  <si>
    <t>Proactively release Publishable Data, making it readily available in open formats, with no restrictions on lawful, noncommercial use or reuse, and fully accessible to the broadest range of users to use for varying purposes;</t>
  </si>
  <si>
    <t>Release publishable, non-private, District data, making that data freely available in open formats, making it fully accessible to the broadest range of users;</t>
  </si>
  <si>
    <t>(4) provide such management and technical assistance as the Chief Data Officer deems necessary to ensure that there is ready access to the open data and datasets available to the public and agencies; and</t>
  </si>
  <si>
    <t>WHEREAS, by publishing standardized data and metadata in machine readable formats the City seeks to encourage innovation and economic opportunity for individuals and companies that benefit from the knowledge generated by Open Data or that develop applications and tools to collect, organize and share public records data in innovative ways; and</t>
  </si>
  <si>
    <t>"in reusable and machine readable form", "using open standards, interfaces and formats"</t>
  </si>
  <si>
    <t>iii. Be accessible to external search capabilities; and
The ODC works with City departments and agencies to establish standards for publication of data and the most effective means for making such data available.</t>
  </si>
  <si>
    <t>E. Datasets on the Open Data Portal shall be made available without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t>
  </si>
  <si>
    <t>"1) The District of Columbia Data Catalog and all public data contained on such portal shall be subject to Terms of Use developed by OCTO.  Such Terms of Use shall be posted by OCTO in a conspicuous place on the District of Columbia Data Catalog.
2) Public data made available on the District of Columbia Data Catalog shall be provided as a public service, on an “as is” basis.  Although the District will strive to ensure that such public data are accurate, the District shall make no warranty, representation or guaranty of any type as to the content, accuracy, timeliness, completeness or fitness for any particular purpose or use of any public data provided on such portal; nor shall any such warranty be implied, including, without limitation, the implied warranties of merchantability and fitness for a particular purpose.  The District shall assume no liability for any other act identified in any disclaimer of liability or indemnification provision or any other provision set forth in the Terms of Use required under subsection (d)(1) of this section.
3) The District shall reserve the right to discontinue availability of content on the District of Columbia Data Catalog at any time and for any reason. If a dataset is made accessible by an agency on the District of Columbia Data Catalog and such agency is notified or otherwise learns that any dataset or portion thereof posted on the Data Catalog is factually inaccurate or misleading or is protected data, the agency shall, as appropriate, promptly correct or remove, or cause to be corrected or removed, such data from the Data Catalog and shall so inform the Chief Data Officer.
4) Nothing in this Order shall be deemed to prohibit OCTO or any agency or any third party that establishes or maintains the District of Columbia Data Catalog on behalf of the District from adopting or implementing measures necessary or appropriate to (i) ensure access to public datasets housed on the Data Catalog; (ii) protect the Data Catalog from unlawful use or from attempts to impair or damage the use of the portal; (iii) analyze the types of public data on the Data Catalog being used by the public in order to improve service delivery or for any other lawful purpose;  (iv) terminate any and all display, distribution or other use of any or all of the public data provided on the Data Catalog for violation of any of the Terms of Use posted on the Data Catalog pursuant to subsection (d)(1) of this section; or (v) require a third party providing the District’s public data (or applications based on public data) to the public to explicitly identify the source and version of the public dataset, and describe any modifications made to the public dataset.
5) Nothing in this Order shall be construed to create a private right of action to enforce any provision of this Order.  Failure to comply with any provision of this Order shall not result in any liability to the District, including, but not limited to, OCTO or any agency or third party that establishes or maintains on behalf of the District the Open Data Services Portal required under this Order."</t>
  </si>
  <si>
    <t>a close fit: "As quickly as possible make available datasets in a separate section of the citys website (e.g. www.enschede.nl/data)"</t>
  </si>
  <si>
    <t>"Enter into agreements with our regional partners to publish and maintain public datasets that are open and freely available ... "</t>
  </si>
  <si>
    <t>The policy asserts more specific and timely acknowledgement of public records requests and that in the event of "illegal activities on the part of an official employee or any individual" within government the "records pertaining to the impropriety and information regarding the matter will be made available ... in as timely a manner as possible..."</t>
  </si>
  <si>
    <t xml:space="preserve">"Publish data sets with reasonable user-friendly registration requirements license requirements or restrictions on the use and distribution of data sets" </t>
  </si>
  <si>
    <t xml:space="preserve">"[D]evelop agreements with regional partners to publish and maintain public data sets that are open and freely available while respecting privacy and security concerns." </t>
  </si>
  <si>
    <t>"Such public data sets shall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 site or to analyze the types of data being used to improve service delivery."</t>
  </si>
  <si>
    <t xml:space="preserve">Data sets will be made available without any registration requirement or restrictions on their use with conditions related to unlawful use. The policy also states: "The City reserves the right to discontinue availability of content on this website at any time and for any reason. The City
reserves the right to claim or seek to protect any patent copyright trademark or other intellectual property rights in any of the information images software or processes displayed or used at this website." </t>
  </si>
  <si>
    <t>"Public data sets shall be made available without any registration requirement, license requirement, or restrictions on their use provided that the agency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designed or required to ensure access to public data sets, to protect the single website housing public data sets from unlawful abuse or attempts to damage or impair use of the website, or to analyze the types of data being used to improve service delivery."</t>
  </si>
  <si>
    <t>"Any data set made accessible on the City of Chicago data portal shall (i) use a format that permits automated processing of such data; (ii) use appropriate technology to notify the public of updates to the data; and (iii) be accessible to external search capabilities."</t>
  </si>
  <si>
    <t>The data on data.hawaii.gov will be made available to "third parties pursuant to a license which may require the licensee to allow any user to copy distribute display or create derivative works at no cost and with an appropriate level of conditions placed on the use."</t>
  </si>
  <si>
    <t xml:space="preserve">It explicitly states that recommendations for data disclosure and format selection will remove restrictions on the reuse of public information. </t>
  </si>
  <si>
    <t>The Open Data Handbook will set forth terms of use for the "Open Data Website" established by this policy.</t>
  </si>
  <si>
    <t xml:space="preserve">
"Open Data"" Definition is a close fit, 
(D) “Open Data” means any Data...made available online in Open Format, with no legal encumbrances on use or reuse.
but this is undercut by Section 5. "Reservations and Discalimers", which states
"Open Data available on the City's Open Data Portal shall be provided...for infromational purposes only..."
</t>
  </si>
  <si>
    <t>"Freely available" mentioned In the introductory language. "WHEREAS, the City of South Bend’s Division of Information and Technologies is positioned to work with other City agencies to find and provide access to public data and information; to make that information freely available online in a machine-readable, open format, which can be easily retrieved, downloaded, indexed, sorted, searched, analyzed and reused utilizing readily available Web search applications and software; and"</t>
  </si>
  <si>
    <t>A close fit: "The City shall not assert any copyright, patent, trademark, or other restriction on government information.  However, such restrictions may be applied to information shared by the City that was compiled or modified by non-governmental entities or individuals"</t>
  </si>
  <si>
    <t xml:space="preserve">The Open Data Management Team is required to make data freely available.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
"
</t>
  </si>
  <si>
    <t>Free re-use licenses mentioned in the sith provision, "FURTHER RESOLVED: The City of Oakland shall license any Open Data it publishes for free re-use to ensure clarity of copyright without legal responsibility or liability for publishing such data as described further below; and be it "</t>
  </si>
  <si>
    <t>n/a / "as quickly as possible"</t>
  </si>
  <si>
    <t>Mentioned in introductory language Open the Accessible Data provision:  "WHEREAS, by sharing data freely, citizens are enabled to use and re-purpose it to help create a more economically vibrant and environmentally sustainable city; and " and "Open and Accessible Data - the City of West Sacramento will freely share the greatest amount of data possible with citizens, businesses and other jurisdictions while respecting privacy and security concerns; and"</t>
  </si>
  <si>
    <t>The data on  https://data.honolulu.gov will be made available to "third parties pursuant to a license which may require the licensee to allow any user to copy distribute display or create derivative works at no cost and with an appropriate level of conditions placed on the use."</t>
  </si>
  <si>
    <t>A close fit: "Reusable - Open data are made available under an open license that places no restrictions on their use."</t>
  </si>
  <si>
    <t>a close fit: "Enter into agreements with other (public) bodies, to share data with them, and encourage them to freely share their data with the public in reusable formats"</t>
  </si>
  <si>
    <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  and ''The Open Data Management Team shall develop a licensing agreement for published information that shall ensure the unrestricted use and redistribution of public information by all parties, while providing that information used to generate reports or applications must be made available in-kind."</t>
  </si>
  <si>
    <t xml:space="preserve">"Departments shall publish Datasets with reasonable, user-friendly registration 
requirements, license requirements, or restrictions on the use and distribution of Datasets. 
3) Departments, in providing Open Datasets, shall use open, non-proprietary standards." </t>
  </si>
  <si>
    <t xml:space="preserve">"It is the policy of the City of Kansas City, Missouri, that public data, whenever feasible, will be open and freely available to all online in a machine-readable, open format that can be easily retrieved, downloaded and reused utilizing readily-available and free Web search applications and software." </t>
  </si>
  <si>
    <t>"The City claims no restrictions upon the public to retrieve, download, sort, search, and reuse the selected open data stored on the web portal."</t>
  </si>
  <si>
    <t>"Any data set made accessible on the City of Chattanooga data portal shall use a machine readable format whose specification is publicly and freely available and which places no restrictions monetary or otherwise upon its use."</t>
  </si>
  <si>
    <t>"All accessible data produced by or for a unit shall be made available without copyright, patent, trademark, or trade secret, or similar regulation other than reasonable privacy, security and privilege restrictions," and "Accessible data shall be available to anyone through the web portal, with no requirement or registration" and "Accesible data shall be available in non-proprietary or feely available formats and in accordance with any applicable open standard"</t>
  </si>
  <si>
    <t>A close fit: Includes as part of definition of open data: "Open Data - Open data is data or data sets (as defined above) that can be freely used, shared and built-on by anyone, anywhere, for any purpose." The policy also notes "The Legal Department and HITS will be represented on the Open Data Advisory Board to help identify any contractual or licensing barriers to the release of data on the Open Data Portal" and "Ensure data that is released meets the format and documentation / definition standards established under the Open Data Standards in 8.2 of this Procedure;"</t>
  </si>
  <si>
    <t xml:space="preserve">Public Data Sets shall be made available without any registration requirement, license requirement, or restrictions on their lawful use. Registration requirements, license requirements, or restrictions as used in this section shall not include measures required to ensure access to Public Data Sets, to protect the Web Portal housing Public Data Sets from unlawful abuse, or attempts to damage or impair use of the web site, or to analyze the types of data being used to improve service delivery. </t>
  </si>
  <si>
    <t>close fit: see 11 ("mandate data be explicitly license-free")</t>
  </si>
  <si>
    <t>C. Open Data or Data Sets shall be free of charge. Open Data or Data Sets will be accessible without the use of a user account or password. The Open Data Review Board shall recommend to the City Manager whether alternative methods of accessing the Open Data or Data sets [such as API] should require authentication.</t>
  </si>
  <si>
    <t>close fit: 
Section 1: Definitions
b. "Open data" means data that is available online, in an open format, with no legal encumbrances on use or reuse. 
Section 4: Web Portal
b.        Datasets published on the Open Data Portal shall be placed into the public domain.</t>
  </si>
  <si>
    <t>Datasets shall be made available to the public on an open license basis. An open license on a dataset signifies there are no restrictions on copying, publishing, further distributing, modifying or using the data for a non-commercial or commercial purpose.1.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t>
  </si>
  <si>
    <t>"the purpose of making public data available to the greatest number of users and for the greatest number of applications... The City will make all open data available with a license that allows for free re-use to ensure clarity of copyright and to waive legal responsibility for all published data."</t>
  </si>
  <si>
    <t>4. Minimize limitations on the disclosure of public information while appropriately safeguarding protected and sensitive information; and</t>
  </si>
  <si>
    <t>Datasets on the Open Data Portal shall be made available without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t>
  </si>
  <si>
    <t xml:space="preserve">Section 4: Open Data Program Administration and Operation. 
The Open Data Program will:
...
B. ...Data sets will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explicitly do not include measures required to ensure access to public data sets, to protect the single web site housing public data sets from unlawful abuse or attempts to damage or impair use of the web site, or to analyze the types of data being used to improve service delivery.
</t>
  </si>
  <si>
    <t>use-appropriate formats, and scrupulously exclude Protected Information;</t>
  </si>
  <si>
    <t xml:space="preserve">"City information shall be managed as an asset throughout its lifecycle to promote interoperability and opnness, and, wherever possible and legally permissible, to ensure that data is released to the public in ways that make the data easy to find, accessible, and usable by the public."; "To the extent practicable, Departments shall apply open licenses to information as it is collected or created to ensure that as data is made public, there are no restrictions on copying, publishing, distributing, transmitting, adaption or otherwise using the information for non-commercial or commercial purposes." </t>
  </si>
  <si>
    <t xml:space="preserve">City information shall be managed as an asset throughout its lifecycle to promote interoperability and opnness, and, wherever possible and legally permissible, to ensure that data is released to the public in ways that make the data easy to find, accessible, and usable by the public."; "To the extent practicable, Departments shall apply open licenses to information as it is collected or created to ensure that as data is made public, there are no restrictions on copying, publishing, distributing, transmitting, adaption or otherwise using the information for non-commercial or commercial purposes. 
</t>
  </si>
  <si>
    <t>Datasets published on the Open Data Portal shall be placed into the public domain. Dedicating datasets to the public domain means that there are no restrictions or requirements placed on use of these datasets.</t>
  </si>
  <si>
    <t xml:space="preserve">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 </t>
  </si>
  <si>
    <t xml:space="preserve">Non-discrimination: Datasets will be available to anyone, with no
requirement for registration. </t>
  </si>
  <si>
    <t>As such, the City commits to developing and implementing practices that will allow it to:... Proactively release high quality, relevant data with documentation (metadata) and permanence, making it freely available via the City's open data portal, with no restrictions on use or reuse, and fully accessible to the broadest range of users for varying purposes.</t>
  </si>
  <si>
    <t>Regularly release publishable city data, making it freely available in open formats, with no restrictions on use or reuse, and fully accessible to the broadest range of users;
b. Published datasets shall be placed into the public domain. Dedicating datasets to the public domain means that there are no restrictions or requirements placed on use of these datasets.</t>
  </si>
  <si>
    <t>The open data catalog and all public data included in the catalog shall not be subject to any licensing restrictions, terms of use, trademark, or similar mechanisms that limit the right of the public or any third party to copy, publish, distribute, or use the data consistent with law (copyrighted or proprietary data). The freedom to copy, publish, distribute, and use the data shall be described by CDO in a conspicuous place on the website for the open data catalog.</t>
  </si>
  <si>
    <t>Proactively release Publishable Data, making it readily available in open formats, with no restrictions on lawful, noncommercial use or reuse, and fully accessible to the broadest range of users to use for varying purposes;
Publish high quality, updated Data and Data Sets with documentation (metadata) and permanence to encourage maximum use;</t>
  </si>
  <si>
    <t>Provide broad disclosure of public information while appropriately safeguarding protected and sensitive information; and</t>
  </si>
  <si>
    <t>There are no restrictions on who can obtain the data or how the data is used. There is no royalty or fee to obtain the data.</t>
  </si>
  <si>
    <t>(3) assist users to gain access to the open data and datasets of the agency through the deployment of online access tools, and the development and publication of application program interfaces.</t>
  </si>
  <si>
    <t>(4) Minimize limitations on the disclosure of public information</t>
  </si>
  <si>
    <t>In an effort to promote the interoperability between information systems and the release of data to the public in a way that promotes maximal access to data, departments will strive to incorporate the following standards into data collection</t>
  </si>
  <si>
    <t>“Legal encumbrance” as used here, includes federal copyright protections and other, non-statutory legal limitations on how or under what conditions data may be used. Attribution and sharing may be required, but open data is otherwise free of restrictions.</t>
  </si>
  <si>
    <t>b. Published datasets shall be placed into the public domain. Dedicating datasets to the public domain means that there are no restrictions or requirements placed on use of these datasets.</t>
  </si>
  <si>
    <t>"Datasets shall be made available to the public on an open license basis. An open license on a dataset signifies there are no restrictions on copying, publishing, further distributing, modifying or using the data for a non-commercial or commercial purpose."</t>
  </si>
  <si>
    <t>Data sets will be made available without any license requirement or restrictions on their use although the government reserves the right to require that third party users of the data mark which version of the data they're using and to describe any modifications made and "The City reserves the right to discontinue availability of content on this website at any time and for any reason. The City reserves the right to claim or seek to protect any patent copyright trademark or other intellectual property rights in any of the information images software or processes displayed or used at this website."</t>
  </si>
  <si>
    <t xml:space="preserve">"A public data set must be made available without any registration or license requirement or restriction on use. However the Department may require a third party providing to the public any public data set or application utilizing that data set to explicitly identify the source and version of the public data set and describe any modification made to that data set. In this Section registration or license requirement or restriction does not include any measure required to:(1) assure access to a public data set; (2) protect the single web site housing a public data set from unlawful abuse or an attempt to damage or impair use of the web site; or (3) analyze the type of data being used to improve serviec delivery." </t>
  </si>
  <si>
    <t xml:space="preserve">It does the opposite: "b. The City of Chicago data portal and all public data contained on such portal shall be subject to Terms of Use developed by DOIT.  Such Terms of Use shall be posted by DOIT in a conspicuous place on the City of Chicago data portal." </t>
  </si>
  <si>
    <t xml:space="preserve">"The Open Data Committee will evaluate the merits and feasability of making County data sets available pursuant to a generic license, such as those offered by "Creative Commons." Such a license would grant any user the right to copy, distribute, display and create derivative works at no cost and with a minimum level of conditions placed on the use. If appropriate, the Open Data Committee will specify the terms and conditions of such a generic license in the standards it develops to implement the Open Data Policy." </t>
  </si>
  <si>
    <t>It charges the city to "explore licensing opportunities for software applications developed by the [city] such that they may be used by other municipalities businesses and/or the public."</t>
  </si>
  <si>
    <t xml:space="preserve">"Open Data" Definition is a close fit, 
(D) “Open Data” means any Data...made available online in Open Format, with no legal encumbrances on use or reuse.
but this is undercut by Section 5. "Reservations and Discalimers", which states
"Open Data available on the City's Open Data Portal shall be provided...for infromational purposes only..."
</t>
  </si>
  <si>
    <t>"The City of Oakland shall license any Open Data it publishes for free re-use to ensure clarity of copyright without legal responsibility or liability for publishing such data as described further below;"</t>
  </si>
  <si>
    <t>"Each department will assure that data supplied to the City by third parties (developers, contractors, consultants) are unlicensed, in a prevailing open standard format, and not copyrighted except if otherwise prevented by legal considerations" and "To the maximum extent allowed by law, published data sets shall be made available without any registration requirement, license requirement or restrictions on their use."</t>
  </si>
  <si>
    <t xml:space="preserve">  Datasets published on the Open Data Portal shall be placed into the public domain. Dedicating datasets to the public domain means that there are no restrictions or requirements placed on use of these datasets.
</t>
  </si>
  <si>
    <t>'The Open Data Management Team shall develop a licensing agreement for published information that shall ensure the unrestricted use and redistribution of public information by all parties, while providing that information used to generate reports or applications must be made available in-kind."</t>
  </si>
  <si>
    <t>"Departments shall publish Datasets with reasonable, user-friendly registration requirements, license requirements, or restrictions on the use and distribution of Datasets. 3) Departments, in providing Open Datasets, shall use open, non-proprietary standards." also "Secondary Use of the Data published in the Open Data Portal shall be subject to the user’s acceptance of 
the following: 1) By using Open Data made available through the Open Data Portal, the user agrees to all the terms and conditions stated in the Metropolitan Government’s website at http://www.nashville.gov. The Open Data should be used for informational purposes only. A user uses the Open Data at the user’s own risk. The Open Data is made available “as is” without any warranties of any kind, including without limitation, implied warranties of merchantability, fitness for a particular purpose, workmanlike effort, and non-infringement. It is possible that the Open Data may contain errors, inaccuracies or typographical errors, which may be subsequently corrected. In no event shall Metropolitan Government or its officers, employees, or agents be held liable for any direct, indirect, incidental, consequential, punitive, special, direct or other damages whatsoever arising out of or relating to the Open Data or the user’s use of the same, including all claims and claims by third parties, for loss or damages arising from an error, inaccuracy, or other defect in the Open Data, or information contained in the Open Data Portal. 
2) Once Open Data is removed from the Open Data Portal, Metropolitan Government has no 
control over the end use of the Open Data. No user may claim in any way that the user has 
the approval of Metropolitan Government for use of the Open Data, the analysis of any 
Open Data, or the Secondary Use of such Open Data. 
3) Any user, in its use of the Open Data, should reflect the date upon which the Data was retrieved from the website, as well as a reference to the URL at which the Data was found, or a reference to the website of www.nashville.gov. 
4) The Metropolitan Government, by making this Open Data available for informational 
purposes only, does not grant the user any right or title to any intellectual property rights 
that the Metropolitan Government may have in the Open Data."</t>
  </si>
  <si>
    <t>"The open data shall be subject to a Creative Commons 0 Waiver (CC0).  The purpose of this waiver is to ensure that users understand their rights and are thereby encouraged to use this community asset in novel and valuable ways.  These include the constellation of abilities to retrieve, download, index, sort, search, and reuse data for novel purposes."</t>
  </si>
  <si>
    <t xml:space="preserve">A close fit: "City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 The datasets will adhere to the following principles:
1. Complete: All facets of the data are available (unless subject to valid privacy, security or privilege
limitations).
2. Accessible: Data is easily and freely accessed via a central web portal, OpenDataCincy.org.
3. Primary: Data is collected at the source, with the highest level of granularity (not in aggregate or
modified forms).
4. Timely: Data is available to the public in a timely manner, ideally as soon as it is collected (“real-time”
data).
5. Machine-Processable: Data is reasonably structured, based on industry data standards, to allow for
automated processing.
6. License-Free: Data must not be subject to copyright, patent or trademark or trade secret regulation.
7. Non-Proprietary: Data must be available in a format over which no entity has exclusive control." </t>
  </si>
  <si>
    <t>d. Such public data sets shall be made available without any registration requirement, license requirement, or restrictions on their use provided that the City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website, or to analyze the types of data being used to improve service delivery.</t>
  </si>
  <si>
    <t>***</t>
  </si>
  <si>
    <t>b.        Datasets published on the Open Data Portal shall be placed into the public domain.</t>
  </si>
  <si>
    <t xml:space="preserve">Datasets shall be made available to the public on an open license basis. An open license on a dataset signifies there are no restrictions on copying, publishing, further distributing, modifying or using the data for a non-commercial or commercial purpose. </t>
  </si>
  <si>
    <t>"The City will make all open data available with a license that allows for free re-use to ensure clarity of copyright and to waive legal responsibility for all published data."</t>
  </si>
  <si>
    <t>close fit - 1. Proactively release publishable city data, making it freely available in open
formats, with no restrictions on use or reuse, and fully accessible to the
broadest range of users to use for varying purpose</t>
  </si>
  <si>
    <t>Make datasets published to the Open Data Portal available to the public on an open
license basis. An open license on a dataset signifies there are no restrictions on copying,
publishing, further distributing, modifying or using the data for a noncommercial or
commercial purpose.</t>
  </si>
  <si>
    <t xml:space="preserve">Close fit: Datasets published in the Open Data Portal shall be placed into the public domain </t>
  </si>
  <si>
    <t xml:space="preserve">All Publishable Data shall be placed into the public domain, in an Open Format, without
restrictions or requirements placed on use.
</t>
  </si>
  <si>
    <t xml:space="preserve">Ensure information stewardship through the use of open licenses: Departments should
apply open licenses to information as it is collected or created to ensure that as data is made
public, there are no restrictions on copying, publishing, distributing, transmitting, adapting, or
otherwise using the information for non-commercial or commercial purposes. When information
is acquired or accessed by a Department through performance of an agreement, the
agreement's provisions should reflect these objectives while recognizing that contractors may
have proprietary interests in such information, and that protection of such information may be
necessary to encourage qualified contractors to participate in and apply innovative concepts to
the City's programs. </t>
  </si>
  <si>
    <t>Ensure information stewardship through the use of open licenses: Departments should apply open licenses to information as it is collected or created to ensure that as data is made public, there are no restrictions on copying, publishing, distributing, transmitting, adapting, or otherwise using the information for non-commercial or commercial purposes. When information is acquired or accessed by a Department through performance of an agreement, the agreement’s provisions should reflect these objectives while recognizing that contractors may have proprietary interests in such information, and that protection of such information may be necessary to encourage qualified contractors to participate in and apply innovative concepts to the City’s programs.</t>
  </si>
  <si>
    <t>b. Datasets published on the Open Data Portal shall be placed into the public domain. Dedicating datasets to the public domain means that there are no restrictions or requirements placed on use of these datasets</t>
  </si>
  <si>
    <t>4.1.3. Data Sets shall be made available to the public on an open license basis.An open license on a DataSet signifies unless otherwise restricted by law that there are no restrictions on copying, publishing, further distributing, modifying or using the Data for a non-commercial use.</t>
  </si>
  <si>
    <t xml:space="preserve">License-Free: Public data generated and published by the Municipality of Anchorage shall not be subject to copyright, patent, trademark or trade secret restrictions. </t>
  </si>
  <si>
    <t>The location where public datasets shall be made freely available to the public on an open license basis</t>
  </si>
  <si>
    <t>close fit: 5) The following principles shall be used to manage the City’s datasets: D. Accessibility: Datasets will be as accessible as possible, with accessibility defined as the ease with which information can be obtained.</t>
  </si>
  <si>
    <t>License-free: When possible Data will be made available at no cost and using an open license, with no restrictions on copying, publishing, distributing, transmitting, or adapting the information. Data will not be subject to copyright, patent, or trademark regulation.</t>
  </si>
  <si>
    <t>All published data will be placed into the public domain on an open license basis with no restrictions on publishing, copying, further distribution, or modification of said data.</t>
  </si>
  <si>
    <t>CDO shall establish procedures for accepting community contributions of open source code, and assist agencies in identifying candidate codebases for publication under an open license.
Datasets shall be made available to the public on an open license basis, under a commonly used open license such as Creative Commons or GNU General Public License. An open license on a dataset signifies that there are no restrictions on copying, publishing, distributing, using or reusing the data for a noncommercial or commercial purpose. Under KORA, the City may require a requestor to state that they will not use the names and addresses derived from public records for the purpose of selling or offering to sell any property or service. K.S.A. 45-220(c)(2). Attribution shall not be required, although it may be encouraged. Notification to the City of Wichita shall not be required, although it may be requested.
he open data catalog and all public data included in the catalog shall not be subject to any licensing restrictions, terms of use, trademark, or similar mechanisms that limit the right of the public or any third party to copy, publish, distribute, or use the data consistent with law (copyrighted or proprietary data). The freedom to copy, publish, distribute, and use the data shall be described by CDO in a conspicuous place on the website for the open data catalog.</t>
  </si>
  <si>
    <t>D. Open Data or Data Sets will be accessible without the use of a user account or password.</t>
  </si>
  <si>
    <t>Open data and datasets made available by an agency on the open data website, unless subject to a disclosed legal restriction, shall be treated as license-free, subject to reuse, and not subject to copyright restrictions.</t>
  </si>
  <si>
    <t>License-free: When possible select Data will be made available at no cost and using an open license, with no restrictions on copying, publishing, distributing, transmitting, or adapting the information. Data will not be subject to copyright, patent, or trademark regulation.</t>
  </si>
  <si>
    <t xml:space="preserve">close fit: provided that the City may require a third party providing to the public any public data set, or application utilizing such data set, to explicitly identify the source and version of the public data set, and a description of any modifications made to such public data set. </t>
  </si>
  <si>
    <t>. Provide a citation format appropriate to each dataset published based on guidance
contained in the Open Data Playbook.</t>
  </si>
  <si>
    <t>In the event that data is published or presented, data users will be encouraged to use the clear, easy-to-use citation included in each dataset.</t>
  </si>
  <si>
    <t>Department and Agency Open Data Publication. In coordination with the Chief Data Officer, each County department and agency shall develop a schedule for making information available to the public and updating it on a regular basis. Agencies and departments shall publish information on the Open Data Web Portal (in addition to other planned or mandated publication methods), and in an open format.</t>
  </si>
  <si>
    <t>b. Each agency shall adopt policies that are consistent with the open data security and technical standards, policies, and practices established by the Chief Data Officer pursuant to section 4 of P.L. , c. (C. )(pending before the Legislature as this bill) that govern access to open data and datasets available on the open data website of the agency. In addition, each agency shall:</t>
  </si>
  <si>
    <t>(5) Establishing processes for optimizing methods of data collection, as well as publishing datasets and creation processes to the open data portal,</t>
  </si>
  <si>
    <t>Ensuring their public data inventory is updated as often as necessary, but at a minimum of twice yearly.</t>
  </si>
  <si>
    <t>City departments will specify a recommended data citation form available for viewing on the central online location for published city data to encourage responsible reuse of city data.</t>
  </si>
  <si>
    <t>G. Provide a citation format appropriate to each dataset published based on guidance contained in the Open Data Handbook.</t>
  </si>
  <si>
    <t>d. City departments will specify a recommended data citation form available for viewing on the central online location for published City data to encourage responsible reuse of City data.</t>
  </si>
  <si>
    <t>"Each agency shall, in collaboration with the Chief Data Officer and OCTO, make available through the online District of Columbia Data Catalog all appropriate datasets, associated extensible metadata, and associated documented agency business processes under the agency’s control."</t>
  </si>
  <si>
    <t>No mention of metadata but requires Data Coordinators to ensure updated data "retain the original data structure."</t>
  </si>
  <si>
    <t>Mentioned: "f. The catalog shall indicate: (1) If the information is publicly-accessible; and (2) The date of when the information was made publicly-accessible; and (3) The date the information was last updated; and (4) If the information is from a primary source or has been aggregated or
modified; and (5) If the information is restricted by any license or privacy restrictions."</t>
  </si>
  <si>
    <t>Not in Local Law 11. However referenced in DoITT technical guidance</t>
  </si>
  <si>
    <t>"Such public data sets shall have metadata (information about the data set) made available to the public through the single web portal."</t>
  </si>
  <si>
    <t>Data on the portal must include: "Except as provided in subsection (d) the web portal must include: (1) each information request submitted to the County; .(2) the date when the County received the information request; (3)  the status o f the information request; (4) if the information request was not answered within 30 days after the County received it the reason for the delay; and(5)  the final response to the information request."</t>
  </si>
  <si>
    <t>"To the extent practicable" city agencies shall publish appropriate data sets and associated metadata on the citys data portal</t>
  </si>
  <si>
    <t>A close fit, "descriptions" of data sets included in the tenth provision, "FURTHER RESOLVED: All Open Data sets shall be clearly defined and information on the type of data set should be included in the data set description for each dataset uploaded to the Open Data catalog as defined by the Regulations; and be it"</t>
  </si>
  <si>
    <t>Mentioned under Data Set §3: "b. Each city department shall, to the extent practicable, and in conjunction with the open data advisory group, make available online, all appropriate data sets and associated metadata under the department's control."</t>
  </si>
  <si>
    <t xml:space="preserve">A close fit: "Each City department shall, to the extent practicable, and in consultation with the City’s Records Manager, make available online, through the open data portal, at a level of acceptable granularity appropriate data sets and associated metadata under their control. No protected data will be released" </t>
  </si>
  <si>
    <t>A close fit: "Described - Open data are described fully so that consumers of the data have sufficient information to understand their strengths, weaknesses, analytical limitations, security requirements, as well as how to process them." and "Complete - Open data are published in primary forms with the finest possible level of granularity that is practicable and permitted by law and other requirements. Derived or aggregate open data should also be published but must reference the primary data."</t>
  </si>
  <si>
    <t xml:space="preserve">A close fit: "The Open Data Policy shall include standards for the format and publishing of such data and guidance on accessibility, re-use and minimum documentation for such data" and "All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 </t>
  </si>
  <si>
    <t xml:space="preserve">"Prior to submitting an Open Dataset for publishing, each Department Head shall have the responsibility 
to provide sufficient Metadata needed to understand what the Datasets are and their characteristics. Metadata shall be made available in a form to be determined by ITS and the Office of Innovation with the advice of the Data Management Team." </t>
  </si>
  <si>
    <t>"Each dataset on the City’s web portal shall have accompanying metadata to inform potential users of the dataset itself. Good metadata discipline ensures that the data assets are most useable, searchable, and accessible for the public and the government alike."</t>
  </si>
  <si>
    <t>A close fit: "Accessible data shall be made available with the highest possible level of granularity in which it was developed by or for a unit." and "meta-data or tags must be provided for items that cannot be made searchable"</t>
  </si>
  <si>
    <t xml:space="preserve">Charges deparments to "Describe the data fields contained in given data set (i.e. metadata)" and IT Department to "Establish minimal metadata requirements needed for the public to understand what the data are, and how and when they were collected" </t>
  </si>
  <si>
    <t>For the purpose of identifying which Data or Data Sets shall be made accessible as Open
Data, (. “Data” or “Data Sets”- includes metadata, if available, consistent with core metadata standards at a level
of granularity recommended by the Open Data Review Board (defined below) and a
description of the methods used in creating the Data or Data Set, including a
comprehensive list of sources</t>
  </si>
  <si>
    <t xml:space="preserve">3. Publish quality, updated data with documentation about the data (metadata) to encourage maximum use; </t>
  </si>
  <si>
    <t>a. The City will develop and implement practices that allow it to:...2. Publish high quality, updated data with documentation (metadata) and
permanence to encourage maximum use;</t>
  </si>
  <si>
    <t>(2) encouraging optimal use of data by maintaining descriptors that define the published data, and by keeping datasets as current and consistent as possible</t>
  </si>
  <si>
    <t>Make data and accompanying metadata open in machine-readable form</t>
  </si>
  <si>
    <t>Publish high quality, updated data with documentation (metadata) and permanence to encourage maximum use</t>
  </si>
  <si>
    <t xml:space="preserve">Publish high quality, updated Publishable Data with documentation (Metadata) and
permanence to encourage maximum use;
</t>
  </si>
  <si>
    <t xml:space="preserve">Metadata requirements: Departments should provide the following metadata for all datasets
hosted on the Open Data Portal:
• Name of primary department responsible for maintaining the dataset
• Name of the dataset owner in the Department where the dataset originates
• Frequency of data refresh
• Date and time of last refresh
• Clear data labels and explanations for each data field
• Additional information as requested by the City Manager </t>
  </si>
  <si>
    <t xml:space="preserve">Metadata requirements: Departments should provide the following metadata for all datasets hosted on the Open Data Portal:
 Name of primary department responsible for maintaining the dataset
 Name of the dataset owner in the Department where the dataset originates
 Frequency of data refresh
 Date and time of last refresh
 Clear data labels and explanations for each data field
 Additional information as requested by the City Manager </t>
  </si>
  <si>
    <t xml:space="preserve">3. The City shall encourage optimal use of data by maintaining descriptors that define the published data, and by keeping datasets as current and consistent as possible.
</t>
  </si>
  <si>
    <t>2. Publish high quality, updated data with documentation (metadata) and permanence to encourage maximum use.</t>
  </si>
  <si>
    <t>4.1.1. Quality, updated Publishable Data will have documentation about the Data (metadata) to encourage maximum use,</t>
  </si>
  <si>
    <t xml:space="preserve">Complete: All facets of the data shall be available unless subject to privacy, security or privilege limitations. Data Sets shall be accompanied by metadata and documentation of data creation processes, to reasonably describe the data and make it as meaningful as possible. </t>
  </si>
  <si>
    <t>close fit: 2) Publish datasets in a central location via Lincoln.ne.gov or any successor site allowing for public development of digital applications that may improve governmental transparency and public participation, enhance access to City services, and, ultimately, strengthen democracy and contribute to a more liveable city</t>
  </si>
  <si>
    <t>Metadata: For all datasets hosted on the UG Open Data site, the following metadata requirements shall be provided: Name of department responsible for maintaining dataset; Name of dataset owner in the department where data originates; Frequency of data update and date and time of most recent update; Clear labels and explanations of data in each field</t>
  </si>
  <si>
    <t>Ensure that appropriate Metadata is provided for each dataset in order to facilitate its use;
c. Each published dataset should be associated with contact information for the appropriate manager of that dataset as well as with a file layout or data dictionary that provides information about field labels and values.</t>
  </si>
  <si>
    <t>Publish high quality, updated Data and Data Sets with documentation (metadata) and permanence to encourage maximum use;</t>
  </si>
  <si>
    <t>Publish high quality, updated data with documentation (including metadata and a summary of the processes that were used to create specific data sets);</t>
  </si>
  <si>
    <t>(2) include on the open data website appropriate explanations about the open data, its format, how often the open data and datasets are updated, and how notice regarding such updates can be obtained; and</t>
  </si>
  <si>
    <t>Metadata: For all datasets hosted on the City of Birmingham Open Data Portal, the following metadata requirements shall be provided: ● Name of department responsible for maintaining dataset ● Frequency of data update and date and time of most recent update ● Clear labels and explanations of data in each field</t>
  </si>
  <si>
    <t>To publish high quality, updated data with documentation (metadata) and permanence to encourage maximum use;</t>
  </si>
  <si>
    <t>Agencies and departments shall publish datasets with associated metadata on the City’s Open Data Web Portal (in addition to other planned or mandated publication methods), and in an open format. Data Stewards are responsible for the naming, accuracy, and quality of the information.</t>
  </si>
  <si>
    <t>A. Direct department Data Owners to make the department’s data and accompanying metadata available to the public on the City’s Open Data Portal, subject to the limitations outlined in this policy and the operating procedures of the Open Data Program.
E. Make data and accompanying metadata open in a machine-readable form that adheres to metadata guidelines provided in the Tempe Open Data Handbook. This will allow the Open Data Program to increase discoverability and facilitate successful use of the data.</t>
  </si>
  <si>
    <t>Publish high quality, updated data with documentation (metadata) and permanence to encourage maximum use;
Ensure use of a common Data Dictionary by agencies and that appropriate metadata is provided for each dataset in order to facilitate its use;
c. Each published dataset should be associated with contact information for the appropriate manager of that dataset as well as with a file layout or data dictionary that provides information about field labels and values.</t>
  </si>
  <si>
    <t>Optimize, document and publish the collection and creation processes of open data based on guidance and templates contained in the Open Data Playbook.</t>
  </si>
  <si>
    <t>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t>
  </si>
  <si>
    <t>Ensuring their public data catalog is updated as often as is necessary to preserve the integrity and usefulness of the datasets to the extent that the department regularly maintains or updates the public dataset, but no less than once yearly</t>
  </si>
  <si>
    <t xml:space="preserve">H. Ensure that data and metadata made open to the public is accurate, updated and well documented. Data and metadata shall be updated as often as is necessary to preserve the integrity and usefulness of the data set.
H. Document the process for reviewing new Open Data requests, including who approved or denied the request and the rationale, and make the rationale available to the public.
</t>
  </si>
  <si>
    <t xml:space="preserve">n/a
</t>
  </si>
  <si>
    <t>Each row of data shall utilize a unique identifier so that users can verify consistency over time.</t>
  </si>
  <si>
    <t>(5) Establishing processes for optimizing methods of data collection, as well as publishing datasets and creation processes to the open data portal, including processes for ensuring that datasets contain unique identifiers and are reviewed for use-appropriate formats,</t>
  </si>
  <si>
    <t>Primarily this policy outlines the city of Portlands interest in utilizing open source software and providing its local technology community with opportunities to flourish. The closest it comes to defining how the city government will behave with its own code is that "Open Source Software can enable the City of Portland to use copy customize and redistribute software it deploys for government services" with no mandate for activity.</t>
  </si>
  <si>
    <t>No mention of publishing code but encourages open source software in procurement: "the City of Raleigh Information Technology department will establish an open systems procurement policy that will include specifications in future Requests for Proposals (RFP) to encourage technology solutions with an open source licensing model which store and expose public data using industry-standard and open protocols"</t>
  </si>
  <si>
    <t>It endorses a principle of looking for open source software when replacing existing software during procurement cycles; seeks to create and adopt a specific "open source policy" approval process and to explore sharing applications develeoped by the city with the public.</t>
  </si>
  <si>
    <t>(D) “Open Data” means any Data, which does not conatin protected information or sensitive information and which is made available online in Open Format, with no legal encumbrances on use or reuse. This definition is inclusive of any software source code made available online (“open source software”)..."</t>
  </si>
  <si>
    <t>It is also an Open Software bill and defines open software as: "I-a. “Open source software” means software that guarantees the user: (a) Unrestricted use of the software for any purpose; (b) Unrestricted access to the respective source code; (c) [Exhaustive] Unlimited inspection of the working mechanisms of the software; (d) Use of the internal mechanisms and arbitrary portions of the software to adapt them to the needs of the user; (e) [Freedom] The right to make and distribute copies of the software; and (f) [Modification of the software and freedom] The right to modify the software and to distribute modifications of the new resulting software under the same license as the original software."</t>
  </si>
  <si>
    <t>A close fit: "Departments, in coordination with the City of Austin Communication Technology Management department and Purchasing Office, should seek opportunities to utilize new and emerging technologies, whenever possible, to make software solutions available to as many users as possible. Utilizing Open Source software/platforms, web (browser based) applications for mobile devices and Agile project methodologies, offers departments great potential to deliver quality software applications that are accessible, scalable, flexible, shareable/reusable and reflect common tools and practices used to innovate in private industry." ... "Within [90] days the Purchasing Officer will include in standard Request for Proposal (RFP) documentation, language requiring the examination of at least one Open Source solution for all software application purchases."</t>
  </si>
  <si>
    <t xml:space="preserve">does the opposite - excludes sharing of software source code on open data portal: (6) proprietary applications, computer code, software, operating systems or similar materials; </t>
  </si>
  <si>
    <t>CDO shall establish procedures for accepting community contributions of open source code, and assist agencies in identifying candidate codebases for publication under an open license.</t>
  </si>
  <si>
    <t>Employ open source software solutions whenever possible and share open source code in public repositories;</t>
  </si>
  <si>
    <t>Proprietary applications, computer code, software, operating systems or similar materials;</t>
  </si>
  <si>
    <t>Almost the opposite:
Section 2. Definitions
"Data" ...The term "data" shall not include...information provided by other governmetnal entities or image files, such as designs, drawings, photos, or scanned copies of original douments..."</t>
  </si>
  <si>
    <t>The open data plan shall "make recommendation on historical document inclusion; define a schedule for approved historical document publication,"</t>
  </si>
  <si>
    <t>As such, the City commits to developing and implementing practices that will allow it to:... Provide or support access to free archives of released City data.</t>
  </si>
  <si>
    <t>Provide or support access to free, historical archives of released city data;</t>
  </si>
  <si>
    <t>To provide or support access to free, historical archives of all released city data;</t>
  </si>
  <si>
    <t>iv. Recommendation on historical document inclusion and schedule for approved historical document publication;</t>
  </si>
  <si>
    <t>Provide or support access to free, historical archives of all released City data;
Make recommendations for historical document inclusion and define a schedule for approved historical document publication</t>
  </si>
  <si>
    <t>"b. Open Government Web Portal: Within 30 days from the date of this Order, the Chief Technology Officer shall establish a common web portal that will serve as the source for District-wide and agency activities related to this Transparency and Open Data Directive.  The Chief Technology Officer, in his or her discretion, may build upon an existing web portal, or may establish a new portal.   Each agency shall be responsible for ensuring that the information required to be published online is accessible from the agency’s designated Open Government and FOIA webpage." AND "1) A single web portal, or integrated set of websites, shall be established and maintained by or on behalf of the District of Columbia.  The Chief Data Officer, in collaboration with OCTO, may build upon previous open data initiatives, or may establish a new portal for managing and delivering open data benefits to constituents."</t>
  </si>
  <si>
    <t xml:space="preserve">The policy requires the use of "the Citys Open Data website currently known as DataSF" </t>
  </si>
  <si>
    <t>A close fit, mentions website in b. of Open Government Plan: "b. Website. In not less than 90 days, the Cook County shall Annotateestablish www.OpenCC.info, a common website that shall serve as the source for countywide and departmental activities related to this Open Cook County Initiative (the Website). County Officials shall use their best efforts to publish information to the Website, including, but not limited to: revenue, spending and procurement information; crime and health statistics; contracts with private firms; policies or procedures; and other data or information commonly requested pursuant to the Freedom of Information Act (FOIA) in a format consistent with the standards set forth herein."</t>
  </si>
  <si>
    <t>"a. Within one year of the effective date of this chapter and thereafter the public data sets that agencies make available on the Internet shall be accessible through a single web portal that is linked to nyc.gov or any successor website maintained by or on behalf of the city of New York." andweb portal admin: "a. The department may take reasonable measures to maintain bandwidth availability of the web portal.
b. The department shall conspicuously publish the open data legal policy as provided in section 23-504 on the web portal.
c. The department shall implement an on-line forum to solicit feedback from the public and to encourage public discussion on open data policies and public data set availability on the web portal.
d. Requests received via the on-line forum for inclusion of particular public data sets shall be considered by agencies in making determinations as to priority for public data set inclusion on the single web portal pursuant to paragraph 5 of subdivision b of section 23-506 of this chapter."</t>
  </si>
  <si>
    <t>Post online and investigate other potential technology solutions: "Propose a mechanism to make public information hearings and votes accessible by suggesting changes to the way information is organized and presented on the City’s website; and Investigate current technologies and propose the development of a state of the art citizen dashboard and applications to provide new capabilities that government departments can harness to improve services and responsiveness to its constituency at a lower cost"</t>
  </si>
  <si>
    <t>"Within 90 days of the Chief Data Officers assumption of responsibilities the Office of Innovation and Technology shall establish a Portal that will serve as the source for Citywide and departmental activities with respect to this open government initiative. The Chief Innovation Officer in his discretion may build on previous open data initiatives or may establish a new portal."</t>
  </si>
  <si>
    <t>It creates a "single web portal that is linked to the citys website" for the publishing of city agency data.</t>
  </si>
  <si>
    <t>"Public data sets that are made available on the Internet by agencies shall be accessible through a single web portal that is linked to data.illinois.gov or any successor website maintained by, or on behalf of, the State of Illinois."</t>
  </si>
  <si>
    <t>"Any public data set that an agency makes available on the Internet must be accessible through a single web portal that is linked to www.montgomerycountymd.gov or any successor website maintained by. or on behalf of the County"</t>
  </si>
  <si>
    <t xml:space="preserve">The policy creates a "single" web portal to be maintained "by or on behalf" of the City of Chicago" located at data.cityofchicago.org or its successor website. </t>
  </si>
  <si>
    <t>It talks about making "electronic data sets maintained by the department electronically available to the public through the States open data portal at data.hawaii.gov or successor website designated by the chief information officer."</t>
  </si>
  <si>
    <t>Directs Division of Information Technology and the Office of Digital Excellence, working in conjunction with state agencies on a rolling basis, will: Design and Implement a Central Online Portal to Faciliate Public Data Access</t>
  </si>
  <si>
    <t xml:space="preserve">It calls for data sets to be "made available through the County's Open Data Portal" ; "The County will build and maintain an Open Data Portal on the Internet that will serve as a gateway to Open Data assets and Open Government information" </t>
  </si>
  <si>
    <t xml:space="preserve">It directs the Transparency Advisory Board to "study the establishment of an information website and develop recommendations for its establishment." </t>
  </si>
  <si>
    <t>It establishes an "online Open Data Website for the collection and public dissemination of Publishable State data and to the extent feasible reports" maintained at "data.ny.gov or such other successor website".</t>
  </si>
  <si>
    <t>Section 3. Open Data Portal</t>
  </si>
  <si>
    <t>§2 of the policy covers the creation of a portal. "2. Open Data Portal (a) A single web portal shall be: (i) established and maintained by or on behalf of the City; (ii) administered by the Division of Information Technologies or its successor Department; and (iii) located at data.southbendin.gov or its successor website."</t>
  </si>
  <si>
    <t>Within [45] days, the City of Austin shall establish a common Web page that will serve as the source for Citywide and departmental activities related to this Local Open Government Directive. ... "All published data will be posted on the City of Austin data portal (http://data.austintexas.gov/)"</t>
  </si>
  <si>
    <t>In Open Data Portal defnition and §2: "(D) 'Open Data Portal' means the Internet site established and maintained by or on behalf of Metro Government, located at portallouisvilleky.goviservice/data or its successor website." and "Section 2. Open Data Portal. (A) The Open Data Portal shall serve as the authoritative source for Open Data provided by Metro Government (B) Any Open Data made accessible on Metro Government's Open Data Portal shall use an Open Format."</t>
  </si>
  <si>
    <t>Open data portal with a website is named, but "online" is not specifically mentioned in the introductory language: "WHEREAS, on June 20, 2012, staff returned to the Council with an Open Data System Implementation Report that outlined the implementation and planning of an Open Data system, identifying and prioritizing data, costs associated with developing an Open Data portal and a timeline for implementation; and" and "WHEREAS, on January 31, 2013 the City of Oakland launched an Open Data portal at data.oaklandnet.com. as the central repository for the City of Oakland's public data; and "</t>
  </si>
  <si>
    <t xml:space="preserve">In definition and Data Sets §3: ""Data portal" means the Internet site established and maintained by or on behalf of the City, located at data.cityofwestsacramento.org or its successor website." and "d. For purposes of identifying data sets for inclusion on the City of West Sacramento's data portal, The open data advisory group will consider the following: i. Whether the information embodied in the data set is reliable and accurate and is frequently the subject of a written request for public records and is of the type that is required to make available for inspection or copying; ii. The data set helps increase the City's accountability, efficiency, responsiveness or delivery of services; iii. The data set improves public knowledge of the City and its operations, furthers the mission of the City, and/or creates economic opportunity."
</t>
  </si>
  <si>
    <t>"(a) Each agency shall use reasonable efforts to make appropriate and existing electronic data sets maintained by the agency electronically available at no cost to the public through the city's open data portal at data.honolulu.gov or its successor website designated by the city's director of information technology"</t>
  </si>
  <si>
    <t>"The General Manager of the Information Technology Agency and the Mayor’s Deputy Mayor for Budget &amp; Innovation establish an Open Data Portal that will serve as the central source for departmental open data.   All datasets determined to be accessible to the public shall be made available on this portal (to the extent permitted by law and subject to valid privacy, confidentiality, security, and other legal restrictions)."</t>
  </si>
  <si>
    <t>"A single web portal (SacCityData) shall be: established and maintained by or on behalf of the City of Sacramento; administered by Department of Information Technology; and located at www.data.cityofsacramento.org or its successor website."</t>
  </si>
  <si>
    <t>"The Department of Information Technologies (IT) shall provide and manage a single Internet site (web portal) for the City's public datasets, currently referred to as CLV's Data Catalog."</t>
  </si>
  <si>
    <t>Establish and maintain an open data web portal that provides a central location for published City data</t>
  </si>
  <si>
    <t>"The Connecticut Open Data Portal shall be open to the public at data.ct.gov"</t>
  </si>
  <si>
    <t>"The Open Data Portal shall serve as the authoritative source for Open Data provided by the City of Pittsburgh."</t>
  </si>
  <si>
    <t xml:space="preserve">"(4) A portal/place shall be established on the Village’s website that will serve as the source for Village-wide and departmental activities with respect to this open government initiative." </t>
  </si>
  <si>
    <t xml:space="preserve">"An open data portal shall serve as the authoritative source for Open Data provided by the City of Hartford." </t>
  </si>
  <si>
    <t xml:space="preserve">"All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 </t>
  </si>
  <si>
    <t>"The Open Data Portal shall serve as the authoritative source for Open Data provided by the Metropolitan Government. 
2) The Open Data Portal shall be hosted at http://data.nashville.gov "</t>
  </si>
  <si>
    <t>"The city established an Open Data Portla at data.kcmo.org in January of 2013. The Open Data Portal shall continue to be maintained by or on behalf of the City, shall be administered by the Open Data Officer or his or her successor. The Open Data Portal shall be located at data.kcmo.org or a successor website. In the event a successor website is used, the Open Data Officer shall notify the City Council and shall provide notice to the public on the main City website." AND ""The Open Data Officer shall coordinate the publication of public data from City departments and commissions on the Open Data Portal."</t>
  </si>
  <si>
    <t>"a)     The City shall establish and maintain a publicly-accessible web portal linked to www.Cityofjackson.org or successor website maintained by or on behalf of the City that shall host selected government open data in a searchable and usable interface."</t>
  </si>
  <si>
    <t>A close fit: "City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t>
  </si>
  <si>
    <t>"a. A single web portal shall be (i) established and maintained by or on behalf of the City; and (ii) located at data.chattanooga.gov or its successor website."</t>
  </si>
  <si>
    <t xml:space="preserve">Creates an open data portal </t>
  </si>
  <si>
    <t>"Accessible data shall be available to anyone through the web portal, with no requirement or registration" and "The facilitator shall investigate options for a single web portal that would allow the public to locate and access the data that the county publishes to the Internet. On or before January 15, 2015, the facilitator shall recommend to the county executive a plan to implement the portal and provide a report of that recommendation to the County Council."</t>
  </si>
  <si>
    <t>"There shall be a City Open Data Portal available within 120 days of this 
policy enactment, for access by the public"</t>
  </si>
  <si>
    <t xml:space="preserve">"As part of the commitment of the City to open, transparent and honest government, the City website at www.cityblm.org shall include the following information and documents accessed by a link named "transparency" on the website homepage." </t>
  </si>
  <si>
    <t>"Open Data Portal - A website where data released by the City is available for public use and where links to other City data sets are centrally indexed. The Open Data Portal will support citizen engagement and input." and the EDO shall "Lead the implementation and ongoing maintenance of the Open Data Portal;"</t>
  </si>
  <si>
    <t>"A portal/place shall be established on the Town’s website that will serve as the source for Town-wide and departmental activities with respect to this open government initiative."</t>
  </si>
  <si>
    <t>"Resolved, that Information Technology is further directed to develop a website or web portal that provides public access to data sets that are published pursuant to its established policy;"</t>
  </si>
  <si>
    <t xml:space="preserve">Within 18 months of the Effective Date of this Policy, the City will begin publishing to the Web Portal high value Public Data Sets, in accordance with the publication schedule set forth in the Compliance Plan. </t>
  </si>
  <si>
    <t>II. OPEN DATA AVAILABILITY
a. Public data sets that the City makes available on the Internet shall be accessible through a
single web portal that is linked to Cityofdenton.com or any successor website maintained by,
or on behalf of, the City of Denton.</t>
  </si>
  <si>
    <t>Detroit GO DATA Initiative
This Initiative, implemented through Detroit GO DATA, will foster and create a more transparent, open, collaborative, participatory and accountable relationship between the City government and the people it serves, fostering a creative culture and innovation-driven economy. In an effort to provide better customer service to the public, it is the purpose of this Executive Order to increase the accessibility and the availability of certain data collected or maintained by the City. Increasing the public’s access to high quality, accurate data and information is critical to this mission and will also improve business functions and prepare for future innovations in City operations.
This open data philosophy will be coordinated and accomplished through Detroit GO DATA. The cornerstone of this major shift in City policy will be that data and information, unless exempt from disclosure under State or federal law, will be available to the public, starting with an open data portal.</t>
  </si>
  <si>
    <t>The ITD shall provide and manage a website to make Open Data and Data Sets accessible to the public. The website will include information of all available Open Data and Data Sets.</t>
  </si>
  <si>
    <t>Section 4: Web Portal
a.	The City will maintain an Open Data Portal where the City's published data will be publicly available.
b.	Datasets published on the Open Data Portal shall be placed into the public domain.</t>
  </si>
  <si>
    <t>IV. WEB PORTAL
The City will create and maintain an Open Data Web Portal where the City’s published data will be publicly available.</t>
  </si>
  <si>
    <t>"The City shall maintain an open data website that will serve as an open data catalog of the data available from the City."</t>
  </si>
  <si>
    <t>Section 4: Central Online Location for Published Data a. The City will work to create and maintain a publicly available location on the city’s website or in another suitable online location where the city’s published data will be available for download. b. Datasets published on the Open Data Portal shall be placed into the public domain. Dedicating datasets to the public domain means that there are no restrictions or requirements placed on use of these datasets.</t>
  </si>
  <si>
    <t xml:space="preserve">(3) Establishing and maintaining an open data web portal that provides a central location for published City data </t>
  </si>
  <si>
    <t>Establish and maintain an open data web portal that provides a central location for published city data 
IV. Central Location for Published Data Web Portal 
A. The city will maintain open data on its existing Open Data Portal at www.ci.independence.mo.us/open/. Should a successor website be used, the IT Steering Committee shall provie public notice on the City's website: http://www.ci.independence.mo.us/</t>
  </si>
  <si>
    <t>Create a comprehensive inventory of Datasets held by each City Agency, which shall be</t>
  </si>
  <si>
    <t xml:space="preserve">Open Data Portal
A single web portal shall be maintained by or on behalf of the City, administered by the IT
Department, and shall act as a central data hub for all open data published by and on behalf of
the City. Data made accessible on the Open Data Portal shall meet open data standards as
defined in the Open Data Standards section below. </t>
  </si>
  <si>
    <t>Open Data Portal: A single web portal shall be maintained by or on behalf of the City, administered by the IT Department, and shall act as a central data hub for all open data published by and on behalf of the City. Data made accessible on the Open Data Portal shall meet open data standards as defined in the Open Data Standards section below.</t>
  </si>
  <si>
    <t>4. The City shall establish and maintain an open data web portal that provides a central location for published city data.</t>
  </si>
  <si>
    <t>c.  Creating and maintaining a comprehensive Enterprise Open Data Portal for Enterprise and public accessibility.</t>
  </si>
  <si>
    <t>Establish and maintain an open data web portal that provides a central location for 34 published City data</t>
  </si>
  <si>
    <t xml:space="preserve">The City Manager is directed to coordinate with the other charter officers to deevlop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 will be publicly available online, and creates a process for oversight and leadership of the Open Data Program. </t>
  </si>
  <si>
    <t xml:space="preserve">The Municipality of Anchorage Departments will work cooperatively with the Information Technology Department (ITD) to make sure their respective datasets publicly available via the Open Data Portal.
Open Data Portal- the internet set established and maintained by or on behalf of the City, located at http://www.muni.org/opendata or its successor website </t>
  </si>
  <si>
    <t>much of the data collected by the City is not cataloged, impeding the ability to aggregate, analyze and synthesize it to better allocate public resources</t>
  </si>
  <si>
    <t xml:space="preserve">close fit: 20 2) Publish datasets in a central location via Lincoln.ne.gov or any successor site allowing for public development of digital applications that may improve governmental transparency and public participation, enhance access to City services, and, ultimately, strengthen democracy and contribute to a more liveable city. </t>
  </si>
  <si>
    <t>Unified Government departments will work in cooperation with the Open Data Committee as outlined in this Administrative Order to make datasets publicly available on the UG Open Data portal.</t>
  </si>
  <si>
    <t>The City of Naperville commits to an open data program to share data by: Establishing and maintaining an accessible open data portal that provides an online location for valuable City data.</t>
  </si>
  <si>
    <t>Oversee the creation of a comprehensive inventory of datasets held by each city department or division which is published to the central open data location and is regularly updated;
a. The city will create and maintain a publicly available location on the city’s website or in another suitable online location where the city’s published data will be available for download.</t>
  </si>
  <si>
    <t>Pursuant to section IV., CDO shall establish an online repository for the City of Wichita's open source code.
CDO shall immediately begin work to establish a single enterprise data inventory for all City of Wichita government data.</t>
  </si>
  <si>
    <t>C. Incorporating data that is collected by various City departments into a single location will facilitate the ability to aggregate, analyze and synthesize it to better allocate public resources.
Establish and maintain an Open Data portal that provides a central location for published City Data and Data Sets;
A. The ITD shall provide and manage a website to make Open Data and Data Sets accessible to the public. The website will include information of all available Open Data and Data Sets. This information shall also be available in a Machine Readable format.</t>
  </si>
  <si>
    <t>Establish and maintain an open data web portal that provides a central location for public review of published District data;
The District will endeavor to create and maintain a publicly available location on the District’s website or in another suitable online location where the District’s published data will be available for download.</t>
  </si>
  <si>
    <t>(1) create, maintain, and post or have posted on the open data website an inventory of all its open data and datasets pursuant to the standards and timetables established by the Chief Data Officer;</t>
  </si>
  <si>
    <t>(6) Maintain the City’s open data portal, which shall provide a central location for publishing City data.
The open data portal shall be the central location where the City’s open data can be found, and datasets published on the open data portal shall be explicitly placed into the public domain, thereby ensuring that there are no restrictions or requirements placed on use of these datasets.</t>
  </si>
  <si>
    <t>The City of Tempe Chief Technology Officer and Open Data Manager are authorized to develop and implement an Open Data Portal where City Departments will publish their open data sets in accordance with applicable law, and standards and guidelines provided in the Open Data Policy, to the extent such data sets are determined to be appropriate for public disclosure.</t>
  </si>
  <si>
    <t>Develop a process for prioritizing datasets to be released onto the City Of Birmingham Open Data Portal.</t>
  </si>
  <si>
    <t>Oversee the creation of a comprehensive inventory of datasets held by each city department, that is published to the central open data location and is regularly updated;</t>
  </si>
  <si>
    <t>The IT Department shall publish and maintain a catalog of its public information. The catalog will be made accessible through the Open Data Web Portal on EngageRiverside.com. The IT Department will also publish a catalog of enterprise systems and remain in compliance with SB272 by placing the required catalog on the City’s web site and the EngageRiverside.com portal, which will be updated each fiscal year.</t>
  </si>
  <si>
    <t>D. Develop a data inventory detailing the Department’s data holdings, which further identifies and prioritizes datasets to be made public, while setting specific goals and timelines for the publication of datasets as Open Data. Department data inventories shall be combined into a master Tempe data catalog, which shall be made publicly viewable.</t>
  </si>
  <si>
    <t>Oversee the creation of a comprehensive inventory of datasets held by each City agency which is published to the central open data location and is regularly updated;
a. The City will create and maintain a publicly available location on the City’s website or in another suitable online location where the City’s published data will be available for download.</t>
  </si>
  <si>
    <t>No mention of bulk data per se but requires Data Coordinators to ensure updated data "retain the original data structure"</t>
  </si>
  <si>
    <t>Not in Local Law 11. However close fit in DoITT technical guidance</t>
  </si>
  <si>
    <t>It requires the publication of "bulk public information."</t>
  </si>
  <si>
    <t xml:space="preserve">Ensure that published datasets are available for bulk download.
</t>
  </si>
  <si>
    <t>7.        Ensure that published datasets are available for bulk download.</t>
  </si>
  <si>
    <t>5. Ensure that published datasets are available for bulk download;</t>
  </si>
  <si>
    <t>7. Ensure that published datasets are available for bulk download</t>
  </si>
  <si>
    <t>Ensure that datasets published to the Open Data Portal are available in machinereadable
formats that permit processing of the data for download through an automated
programming interface (API) or bulk download</t>
  </si>
  <si>
    <t>published to the central Open Data location and regularly updated</t>
  </si>
  <si>
    <t>Ensure that published datasets are available for bulk download.</t>
  </si>
  <si>
    <t>4.3.  Implementation of the Open Data Initiative will be overseen by the Chief Information Officer with the assistance of the Open Data Leadership Team who will work with the city's departments to:
4.3.5. Ensure that Publishable Data Sets are available for bulk download;</t>
  </si>
  <si>
    <t>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t>
  </si>
  <si>
    <t>Data quality: Datasets shall be complete and available in a timely manner (with the ultimate goal of real-time data release), and when possible should be available for bulk download.</t>
  </si>
  <si>
    <t>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t>
  </si>
  <si>
    <t>Ensure that published datasets are available for bulk download, to the extent practicable.</t>
  </si>
  <si>
    <t>Use an open format that permits automated processing of the data in a form that can be retrieved via an open application programming interface (API), downloaded in bulk, indexed, searched, and reused by commonly used web search applications and software;</t>
  </si>
  <si>
    <t>Ensure that publishable Data and Data Sets are available for bulk download.</t>
  </si>
  <si>
    <t>Ensure that published datasets are available for bulk download or via APIs, or Application Programming Interfaces, to enable search and retrieval.</t>
  </si>
  <si>
    <t>4.3.5. Ensure that Publishable Data Sets are available for bulk download;</t>
  </si>
  <si>
    <t>It is the policy of the City that public data will be made open and freely available to all online in a machine-readable, open format that can be easily retrieved, downloaded in bulk format and reused utilizing readily-available</t>
  </si>
  <si>
    <t>Ensure that published datasets are available for bulk download and/or available via public application programming interfaces (APIs) without legal encumbrance;</t>
  </si>
  <si>
    <t>B. Ensure that datasets published to the Open Data Portal are available in machine- readable formats that permit processing of the data for download through an automated programming interface (API) or bulk download.</t>
  </si>
  <si>
    <t>Ensure that published datasets are available for bulk download and/or available via public application programming interfaces (APIs) without legal encumbrance.</t>
  </si>
  <si>
    <t>"2) Any dataset made accessible on the District of Columbia Data Catalog shall (i) use an open format that permits automated processing of such data in a form that can be retrieved via an open application programming interface (API), downloaded, indexed, searched and reused by commonly used web search applications and software; (ii) use appropriate technology to notify the public of updates to the data; and (iii) be accessible to external search capabilities."</t>
  </si>
  <si>
    <t>Close Fit: "Such public data sets shall be made available in accordance with technical standards published by the department pursuant to section 23-505 of this chapter and shall be in a format that permits automated processing and shall make use of appropriate technology to notify the public of all updates."</t>
  </si>
  <si>
    <t>mentions in §1 as an option, in reference to machine-readable formats; "This may be accomplished by establishing an Application Programming Interface or by hosting the data of the City's open data portal at https://data.honolulu.gov"</t>
  </si>
  <si>
    <t>The technical guidelines shall require a web application programming interface that permits application programs to request and receive Public Data Sets directly from the Web Portal.</t>
  </si>
  <si>
    <t>Ensure that datasets published to the Open Data Portal are available in machinereadable formats that permit processing of the data for download through an automated programming interface (API) or bulk download</t>
  </si>
  <si>
    <t>i. Use an open format that permits automated processing of such data in a form that can be retrieved via an open application programming interface (API), downloaded, indexed, searched and reused by Commonly used Web search applications and software;</t>
  </si>
  <si>
    <t>. The County uses Application Programming Interfaces (API) that allow for users to access and consume data in a convenient, consistent, secure and orderly fashion.</t>
  </si>
  <si>
    <t>WHEREAS, information technologies, including web-based and other Internet applications and services, are an essential means for Open Government, and good government generally;</t>
  </si>
  <si>
    <t>WHEREAS, information technologies, including web-based and other Internet applications and services, are an essential means for Open Government, and good government generally; and
Ensure that published datasets are available for bulk download and/or available via public application programming interfaces (APIs) without legal encumbrance;</t>
  </si>
  <si>
    <t>i. Use an open format that permits automated processing of such data in a form that can be retrieved via an open application programming interface (API), downloaded, indexed, searched and reused by commonly used web search applications and software;</t>
  </si>
  <si>
    <t>Encourage innovative uses of public information and innovative technology solutions by City employees, partners and civic technologists;
B. Ensure that datasets published to the Open Data Portal are available in machine- readable formats that permit processing of the data for download through an automated programming interface (API) or bulk download.</t>
  </si>
  <si>
    <t xml:space="preserve">"The most commonly used forms and documents shall be formatted to allow for completion and submission online" </t>
  </si>
  <si>
    <t>"I. Except as otherwise provided in RSA 294-E:12, VI, the department of [administrative services] information technology, in cooperation with the secretary of state and the department of administrative services, shall determine whether, and the extent to which, a governmental agency will send and accept electronic records and electronic signatures to and from other persons and otherwise create, generate, communicate, store, process, use, and rely upon electronic records and electronic signatures."</t>
  </si>
  <si>
    <t xml:space="preserve">Oversee the creation of a comprehensive inventory of datasets held by each City department which is published to the Open Data Portal and regularly updated;
</t>
  </si>
  <si>
    <t>"the City's Information Technology Services (ITS) Department shall prepare and publish guidelines setting forth the technical standards for the publishing of public data sets in raw or unprocessed form through a single web portal by city departments for the purpose of making public data available to the greatest number of users and for the greatest number of applications... City Departments will follow best practices identified by the City Manager and the ITS Department with regard to open data."</t>
  </si>
  <si>
    <t xml:space="preserve">When planning for new systems or data collection projects, or modifying existing systems
or processes, City departments and offices shall consider which datasets and associated
metadata should be published as Open Data. </t>
  </si>
  <si>
    <t xml:space="preserve">Close fit: 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to promote public
accessibility. </t>
  </si>
  <si>
    <t xml:space="preserve">Close fit: 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 based information collection efforts to promote public accessibility. </t>
  </si>
  <si>
    <t>4.1.2. The publishing and update process will be automated where possible to ensure the most current Publishable Data is available on the Portal and to reduce resource time spent in publishing to the Portal;
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t>
  </si>
  <si>
    <t xml:space="preserve">close fit: G. Ensure information at the City is managed in ways that assist in creating a culture of Open Government and information sharing by providing open data governance and oversight; </t>
  </si>
  <si>
    <t>Whether the data in the dataset is:
Reliable, accurate and timely;
Already required to be posted under existing Open Government policies;
Frequently the subject of written requests for public records under KORA, and not subject to withholding under KORA;</t>
  </si>
  <si>
    <t>Optimize the quality and timeliness of data collection to avoid the inefficiencies created by paper-based systems and allow structured data to be created in the natural course of business;</t>
  </si>
  <si>
    <t>(1) establish, in consultation with the Attorney General, procedures, standards, and best practices regarding the appropriate access and presentation of open data and datasets by each agency;</t>
  </si>
  <si>
    <t>(5) Establishing processes for optimizing methods of data collection, as well as publishing datasets and creation processes to the open data portal, including processes for ensuring that datasets contain unique identifiers and are reviewed for use-appropriate formats, quality, timeliness, and exclusion of sensitive and protected information; and that data published is complete, reliable, highly detailed, and presented in a way that maximizes public connectivity;</t>
  </si>
  <si>
    <t>Establish a process for publishing select datasets onto the City Of Birmingham Open Data Portal, including processes for ensuring datasets meet the standards laid out in Data Standards section and datasets that include information determined to be protected or sensitive are excluded from publication</t>
  </si>
  <si>
    <t>B. When planning for new systems or data collection projects, or modifying existing systems or processes, City departments and offices shall consider which datasets and associated metadata should be published as Open Data.</t>
  </si>
  <si>
    <t>A close fit: "Each agency, in collaboration with OCTO, shall determine the frequency for updates to a dataset, and the mechanism to be utilized. To the extent possible, datasets shall be updated through an automated process to limit the additional burden on agency resources."</t>
  </si>
  <si>
    <t>"Such public data sets shall be updated as often as is necessary to preserve the integrity and usefulness of the data sets to the extent that the agency regularly maintains or updates the public data set."</t>
  </si>
  <si>
    <t>"Each City department and agency shall develop a schedule for making information available to the public and updating it on a regular basis."</t>
  </si>
  <si>
    <t xml:space="preserve">It requires that data sets "shall be updated as often as necessary or at least annually to preserve the integrity and usefulness of the data sets" to the extent that the agency regularly maintians or updates the information. </t>
  </si>
  <si>
    <t>"Public data sets shall be updated as often as is necessary to preserve the integrity and usefulness of the data sets, to the extent that the agency regularly maintains or updates the public data set."</t>
  </si>
  <si>
    <t>"A public data set must be updated as often as is necessary to preserve the integrity and usefulness of the data set to the extent that the agency regularly maintains or updates the public data set."</t>
  </si>
  <si>
    <t>It notes that each city agency shall "make reasonable and appropriate efforts" to update its public data on a "regular basis" if that agency "regularly maintains or updates its data sets."</t>
  </si>
  <si>
    <t>"Each department shall update its electronic data sets in the manner prescribed by the chief information officer and as often as is necessary to preserve the integrity and usefulness of the data sets to the extent that the department regularly maintains or updates the data sets."</t>
  </si>
  <si>
    <t xml:space="preserve">It calls for County Departments to "take steps to make their data sets available to the public in a more timely and efficient manner, to the extent allowable by applicable laws and regulatory guidelines." ;  "Staff will maintain Department data appropriately in order to provide accurate and timely data sets for the Open Data Portal" </t>
  </si>
  <si>
    <t xml:space="preserve">The Transparency Advisory Board will define a process for continuous publication of and updates to public information. </t>
  </si>
  <si>
    <t>prio</t>
  </si>
  <si>
    <t>close fit:
Section 4. Open Data Advisory Board
(C) Each City department, office, administrative unit, commission, board, advisory committee or other unit of City government within the official jurisdiction of the Executive Branch shall make reasonable and appropriate efforts to update the Data included in any Dataset on a regular basis.</t>
  </si>
  <si>
    <t xml:space="preserve">Timely and consistent publication of information is an essential component of open government. As such, Departmetns shall develop schedules for making information available to the public and indicating when information is updated. </t>
  </si>
  <si>
    <t>A close fit, timeliness mentioned in the introductory language, "WHEREAS, timely and consistent publication of public information and data is an essential component of an open and effective government; and "</t>
  </si>
  <si>
    <t>Each agency shall update its electronic data sets in the manner prescribed by the chief information officer and as often as is necessary to preserve the integrity and usefulness of the data sets to the extent that the department regularly maintains or updates the data sets.</t>
  </si>
  <si>
    <t xml:space="preserve">"Each City department (including, but not limited to, the Department of Water and Power, Los Angeles World Airports, Port of Los Angeles, Los Angeles City Employees’ Retirement System, Los Angeles Fire and Police Pensions, Department of Recreation and Parks, and Los Angeles Public Library) make efforts to update its public data on a regular basis (preferably automatically) and strive to improve transparency, participation, and collaboration."
</t>
  </si>
  <si>
    <t>"All departments shall make reasonable and appropriate efforts to update its public data on a regular basis to the extent that the City regularly maintains or updates its data sets."</t>
  </si>
  <si>
    <t>"Timely - Open data are made available as quickly as necessary to preserve the value of the data. Frequency ofrelease should account for key audiences and downstream needs."</t>
  </si>
  <si>
    <t xml:space="preserve">Develop and oversee a routinely updated, public timeline for new dataset publication; and
</t>
  </si>
  <si>
    <t xml:space="preserve">"Every Village department and agency shall develop a schedule for making information available to the public and updating it on a regular basis." </t>
  </si>
  <si>
    <t xml:space="preserve">A close fit: "Departments will work with Metro Hartford Information Services to develop strategies and timelines for publishing open data containing information in a way that is complete, reliable, and has a high level of detail." </t>
  </si>
  <si>
    <t xml:space="preserve">A close fit: "To achieve these policies, it is the objective of the Metropolitan Government to: 
1) Publish Open Data in a timely and consistent manner." </t>
  </si>
  <si>
    <t>A close fit: "The City shall establish and enforce a policy requiring each department, board, commission, and agency (“Department”) to store selected data sets on the web portal and shall make additions and revisions to data sets on a reoccurring basis for public consumption when practicable."</t>
  </si>
  <si>
    <t>"Accessible data shall be made available quickly to ensure usefulness to the public" and "Accessible data shall be published as soon as possible but no later than 30 days of when action has been taken" and the open data plan shall "establish guidelines for updating and retiring data sets and documents"</t>
  </si>
  <si>
    <t>A close fit: "There shall be a City Open Data Portal available within 120 days of this 
policy enactment, for access by the public where (1) all data sets published shall use a format that permits processing of the data for download through an automated programming interface (API) or bulk download; (2) the public is notified of updates to the data; (3) all data sets should be accessible to external search capabilities, such as Google, etc.; and (4) provide functionality to solicit feedback from the public and to encourage public discussion on open data policies and data set availability;"</t>
  </si>
  <si>
    <t>A close fit in some parts: "This information shall be updated as required by law and shall remain available on the City’s website for a minimum of five years after the information has been posted on the City’s website."</t>
  </si>
  <si>
    <t>EDO shall "Refresh data when updates are available."</t>
  </si>
  <si>
    <t>"Each Town department and agency shall develop a schedule for making information available to the public and updating it on a regular basis."</t>
  </si>
  <si>
    <t xml:space="preserve">City Departments shall update Data Sets as close as possible to the time of data collection to preserve the integrity and usefulness of the data sets, as determined by the City Department. </t>
  </si>
  <si>
    <t>Section B(1)D outlines that schedule must include frequency of data updates</t>
  </si>
  <si>
    <t>c. Such public data sets shall be updated as often as is necessary to preserve the integrity and
usefulness of the data sets to the extent that the City regularly maintains or updates the public
data set.</t>
  </si>
  <si>
    <t>Data or Data Sets shall be updated in a reasonable manner, using automated processes to update data when possible, including real-time data when appropriate, to preserve the integrity and usefulness of the Data or Data Sets</t>
  </si>
  <si>
    <t>3. Publish quality, updated data with documentation about the data (metadata) to encourage maximum use;</t>
  </si>
  <si>
    <t>"The City's ITS Department will work with all city departments to publish an initial open data release plan within twelve months of the passing of this resolution... All public data sets shall be updated on the open data catalog as often as necessary to preserve the integrity and usefulness of the datasets. Whenever feasible, these updates shall be automated."</t>
  </si>
  <si>
    <t>a. The City will develop and implement practices that allow it to: 2. Publish high quality, updated data with documentation (metadata) and permanence to encourage maximum use;</t>
  </si>
  <si>
    <t xml:space="preserve">Close fit: The IT Steering Committee shall provide an update on the Open Data Initiataive during the Technology Service's Annual Budget Report to the City Council. This report shall include an assessment of progress toward achivement of the goals of the city's open data program, a list of how datasets currently available on the Open Data Portal have furthered or will further the City's strategic goals, and a description and publication timeline for datasets to be published on the portal in the following year. </t>
  </si>
  <si>
    <t xml:space="preserve">Within one year of the effective date of this Open Data Policy, and thereafter no later
than March 1st of each successive year, the DG Working Group shall publish an annual Open
Data report. The report shall include an assessment of progress towards achievement of the goals of this Open Data Policy, an assessment of how the City’s Open Data work has furthered or will further the City’s strategic priorities and a description and publication timeline for Publishable Datasets envisioned to be released by the City in the following year.
</t>
  </si>
  <si>
    <t xml:space="preserve">Timely Update of Data
Each Department, through its Data Coordinator and other staff as necessary, shall be
responsible for updating data hosted on the Open Data Portal to the extent the Department
regularly maintains or updates such data, where applicable, and shall periodically review the
content on the Open Data Portal to verify that it is current and consistent with the source
dataset. 
Every reasonable effort shall be made to frequently update datasets on the Open Data
Portal to the extent that the Department regularly maintains or updates such data. </t>
  </si>
  <si>
    <t xml:space="preserve">Timely Update of Data: Each Department, through its Data Coordinator and other staff as necessary, shall be responsible for updating data hosted on the Open Data Portal to the extent the Department regularly maintains or updates such data, where applicable, and shall periodically review the content on the Open Data Portal to verify that it is current and consistent with the source dataset. 
Every reasonable effort shall be made to frequently update datasets on the Open Data Portal to the extent that the Department regularly maintains or updates such data. </t>
  </si>
  <si>
    <t>3. The City shall encourage optimal use of data by maintaining descriptors that define the published data, and by keeping datasets as current and consistent as possible.</t>
  </si>
  <si>
    <t xml:space="preserve">Within one year of the effective date of this resolution, the City Manager shall submit to the City Council an Open Data Report. The report shall include an assessment of progress towards achievement of the goals of the city's Open Data Program, a list of datasets currently available on the Open Data Portal, and a description and publication tiemeline for datasets envisoned to be published on the portal. </t>
  </si>
  <si>
    <t>4.1. The Information Technology Department will establish and maintain a Portal at http://data. Scottsdaleaz.gov that provides a Central location for publicly available Publishable Data;
4.1.1. Quality, updated Publishable Data will have documentation about the Data (metadata) to encourage maximum use,
4.1.2. The publishing and update process will be automated where possible to ensure the most current Publishable Data is available on the Portal and to reduce resource time spent in publishing to the Portal;</t>
  </si>
  <si>
    <t xml:space="preserve">This report shall include a list of datasets currently available on the Open Data Portal and a description and publication timeline for datasets envisioned to be published on the portal the following year. The report shall contain suggestions for improving the City's Open Data management processes in order to ensure that the City continues to move toward the achievement of the program's goals. </t>
  </si>
  <si>
    <t>C. Timeliness: Datasets will be available to the public in a timely fashion to maintain the business value of the data. To the extentpractical and financially feasible, data should be made available as  close as possible to the time that it is collected. It is not enough to mandate the one-time release of a data set, because it becomes incomplete as soon as additional data is created but not published. In order to ensure that published information is as accurate and useful as possible, specific requirements regarding data timeliness  should be put in place by the Open Data Governance Committee.</t>
  </si>
  <si>
    <t>Implementation of the open data program will be overseen by the Open Data Governance Committee that will work with City departments, boards and commissions, and the City Council to:... 8. Develop and oversee a routinely updated, public timeline for new dataset publication; and... 10. Ensure that the open data portal and its datasets are implemented, updated, and utilized in accordance with the City's open data policies and procedures.</t>
  </si>
  <si>
    <t>Receive and respond to complaints and suggestions from the public about the agency's adherence to the requirements of the Open Data Policy.
Each agency, in collaboration with CDO, shall determine the frequency for updates to each dataset, and the mechanism to be utilized to update the dataset. Agencies shall endeavor to update each dataset at the highest relevant and feasible update frequency. To the extent possible, datasets shall be updated through an automated process to limit the additional burden on agency resources.</t>
  </si>
  <si>
    <t>D. Data or Data Sets shall be updated in a reasonable manner, using automated processes to update Data when possible, including real-time Data when appropriate, to preserve the integrity and usefulness of the Data or Data Sets.</t>
  </si>
  <si>
    <t>(b) During the review and reporting period, the open data officer should also make suggestions for improving the City’s open data management processes in order to ensure that the City continues to move towards the achievement of the policy’s goals.</t>
  </si>
  <si>
    <t>The City of Tempe Chief Technology Officer, Open Data Governance Committee and Open Data Manager are authorized to regularly consult with experts, thought leaders and key stakeholders for the purpose of exploring options for the implementation of policies and practices arising under or related to this Resolution.</t>
  </si>
  <si>
    <t>Data Stewards are responsible for maintaining the department’s public data inventory, assisting with access to datasets targeted for publication to the open data catalog and for updating their department’s existing public data at a minimum of once yearly or more frequently when determined appropriate.</t>
  </si>
  <si>
    <t>Develop and oversee a routinely updated, public timeline for new dataset publication and make recommendations for historical document inclusion, define a schedule for approved historical document publication;</t>
  </si>
  <si>
    <t>H. The requirements set forth in this policy shall be integrated into the evaluation of new technology or Request for Proposal (RFP) questionnaires and checklists to help facilitate consistent identification and publishing of datasets as the City plans for the implementation of new technologies and systems.</t>
  </si>
  <si>
    <t>Oversee the creation of a comprehensive inventory of datasets held by each City agency which is published to the central open data location and is regularly updated;</t>
  </si>
  <si>
    <t>Close fit: "Department of Technology shall provide and manage a single Internet site (web portal) for the citys public data sets (data.sfgov.org or successor site) called DataSF.</t>
  </si>
  <si>
    <t>Not rigorous enough: "After a public data set has been available on the web portal for 6 months an agency must not change or terminate collection of data or remove the data set from public access without the approval of the Chief Administrative Officer or the Chief Administrative Officers designee."</t>
  </si>
  <si>
    <t xml:space="preserve">It references a "successor" site in addition to the current URL for the city's open data portal but it doesn't refer to the longevity of the data (except to note that the city can take down data or terminate access when necessary). </t>
  </si>
  <si>
    <t xml:space="preserve">It requires guidance to create "permanent lasting open access to public information." </t>
  </si>
  <si>
    <t>It notes that "Publishable State Data" released by this order will be published to "data.ny.gov or such other successor website maintained by or on behalf of the State" but doesnt cover the longevity of the data.</t>
  </si>
  <si>
    <t>A close fit: "The Open Data Portal shall serve as the authoritative source for Open Data provided by the Metropolitan Government. 
2) The Open Data Portal shall be hosted at http://data.nashville.gov "</t>
  </si>
  <si>
    <t>"the City established an Open Data Portal at data.kcmo.org in January of 2013. The Open Data Portal shall continue to be maintained by or on behalf of the City, shall be administered by the Open Data Officer or his or her successor. The Open Data Portal shall be located at data.kcmo.org or a successor website. In the event a successor website is used, the Open Data Officer shall notify the City Council and shall provide notice to the public on the main City website." AND ""The Open Data Officer shall coordinate the publication of public data from City departments and commissions on the Open Data Portal."</t>
  </si>
  <si>
    <t>A close fit: "a)     The City shall establish and maintain a publicly-accessible web portal linked to www.Cityofjackson.org or successor website maintained by or on behalf of the City that shall host selected government open data in a searchable and usable interface."</t>
  </si>
  <si>
    <t>Only sets a minimum retention period: "This information shall be updated as required by law and shall remain available on the City’s website for a minimum of five years after the information has been posted on the City’s website."</t>
  </si>
  <si>
    <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 "</t>
  </si>
  <si>
    <t xml:space="preserve">Data.seattle.gov, the City’s catalog and primary repository for Open
Data, created and maintained by the City for the express purpose of
ensuring permanent, lasting open access to public information and </t>
  </si>
  <si>
    <t>A. The city will maintain open data on its existing Open Data Portal at www.ci.independence.mo.us/open/. Should a successor website be used, the IT Steering Committee shall provie public notice on the City's website: http://www.ci.independence.mo.us/</t>
  </si>
  <si>
    <t>"City information shall be managed as an asset throughout its lifecycle to promote interoperability and openness, and, wherever possible and legally permissible, to ensure that data is released to the public in ways that make the data easy to find, accessible, and usable by the public."</t>
  </si>
  <si>
    <t>4.4.2. Processes developed through the initial release of prioritized Publishable Data will be continuously evaluated and replicated as part of an iterative process intended move the city toward to the stated goal of proactive release of all Publishable Data.
4.5.3. During the review and reporting period, the Open Data Leadership Team shall make recommendations for improving the city's Open Data management processes in order to ensure that the city continues to move towards the achievement of this policy's goals.</t>
  </si>
  <si>
    <t>Open Data Portal: the internet site established and maintained by or on behalf of the City, located at http://www.muni.org/opendata or its successor website</t>
  </si>
  <si>
    <t xml:space="preserve">The City of Naperville commits to an open data program to share data by:...Establishing and maintaining an accessible open data portal that provides an online location for valuable City data.
</t>
  </si>
  <si>
    <t>Ensure that the Open Data Policy is included in a long-term data strategy;</t>
  </si>
  <si>
    <t>Ensuring their public data catalog is updated as often as is necessary to preserve the integrity and usefulness of the datasets to the extent that the department regularly maintains or updates the public dataset, but no less than once yearly.</t>
  </si>
  <si>
    <t>iv. Be permanent and lasting according to the City Records Retention policy.</t>
  </si>
  <si>
    <t>K. Annually update and publish the Open Data Plan based on recommendations and requirements solicited from elected officials, department management, department Open Data Coordinators, business partners and members of the public. The Open Data Plan shall include:</t>
  </si>
  <si>
    <t>"1) The Chief Technology Officer shall designate a Chief Data Officer (“CDO”) for the District of Columbia to coordinate implementation, compliance and expansion of the District’s Open Data Program, to facilitate the sharing of information between departments and agencies, and to coordinate initiatives to improve decision making and management through data analysis. The Chief Data Officer shall report to the Chief Technology Officer."
"2) The Chief Data Officer shall:
A. Identify points of contact, which may include agency open government coordinators within departments, on data related issues who will be responsible for leading intra-departmental open data initiatives;
B. Emphasize the culture behind open data and the benefits to ensure that opportunities to increase efficiency through open data practices can be obtained from those with the most direct expertise;
C. Work together with District agencies to develop a methodology and framework that supports the collection, or creation of data in a way that assists in downstream data processing and open data distribution activities;
D. Identify and overcome challenges with agency proprietary business systems;  create and/or leverage opportunities through procurement or other means to upgrade legacy systems to one of an open data architecture; and
E. Function as a data ombudsman for the public, fielding public feedback and ensuring the policy is included into a long-term data strategy."  AND
"4) “Open Government Coordinator” means agency personnel designated by an agency head, in coordination with the Office of the Chief Technology Officer (“OCTO”) or the CDO as appropriate, to ensure that the information and data required to be published online is published and updated as required by this Order." AND
 "Section 4.  Open Government Advisory Group.
a. The Mayor shall convene an Open Government Advisory Group to be chaired and convened by the Mayor’s designee, CDO, and the Director of the Office of Open Government within the Board of Ethics and Government Accountability.   
b. The Open Government Advisory Group shall:
1) Evaluate the District’s progress towards meeting the requirements of this Order and make specific recommendations for improvement; and
2) Assist the Mayor and CDO in creating policy establishing specific criteria for agency identification of protected data in accordance with FOIA, maintenance of existing data, and the creation of data in open formats.
c. The CDO shall publish the evaluation and recommendations on the Open Government Web Portal or create an Open Government Dashboard that will provide the public with both graphic and narrative evaluation information."</t>
  </si>
  <si>
    <t>Close fit: The policy calls for the creation of the CDO and Data Coordinator positions. / They oversee design assist with compliance etc.</t>
  </si>
  <si>
    <t>Close fit: Department of Information Technology and Telecommunications</t>
  </si>
  <si>
    <t>Creates new oversight commission to recommend transparency next steps: "NOW THEREFORE BE IT RESOLVED that the Open Providence Commission for Transparency and Accountability is hereby created. BE IT FURTHER RESOLVED that the Commission shall be chaired by John Marion Executive Director of Common Cause Rhode Island and shall consist of fifteen (15) members: four to be named by the Mayor of the City of Providence four to be named by the City Council President and the following members (or their respective designees): the City Clerk the City Solicitor the Chief Information Officer the Webmaster the Director of ProvStat and the Information Technology Specialist for the Providence City Council."</t>
  </si>
  <si>
    <t>"As soon as practicable the Mayor and the Chief Innovation Officer (CIO) will establish an Open Data Working Group to focus on transparency accountability participation and collaboration within City government. The Working Group which will include senior level representation from program and management offices throughout the City will assist the CIO in selecting a Chief Data Officer. The Working Group will also provide a forum to develop innovative ideas for promoting open government goals including collaborations with researchers the private sector and the public and for developing resolutions to issues raised through the public feedback mechanisms of the Open Government Portal."
"Within 90 days of the Effective Date of this Order the CIO with assistance from the Open Data Working Group shall hire or designate an individual to serve as Chief Data Officer (CDO). The CDO will lead the Open Data and Transparency initiatives outlined in this Order including working with City departments and agencies to establish standards for publication of data and the most effective means for making such data available. The CDO will report to the Chief Innovation Officer."
"Within 120 days from the Effective Date of this Order the Mayor shall appoint a Data Governance Advisory Board. The Board shall consist of nine members including the Chief Innovation Officer and the CDO and shall be chaired by an individual designated by the Mayor. The Open Data Working Group shall solicit nominations for members of the Advisory Board and shall recommend appointments from the public private academic and nonprofit sectors. The Advisory Board shall meet regularly at such times as the Board decides and its members shall serve at the pleasure of the Mayor."</t>
  </si>
  <si>
    <t>requires reporting to the Office of the Governor</t>
  </si>
  <si>
    <t>"The Chief Administrative Officer must report quarterly to the Council on the Executive Branch's compliance with the Maryland Public Information Act. The report must cite the statutory exception that supports each denial or partial denial ofan information·request."</t>
  </si>
  <si>
    <t xml:space="preserve">It calls for the creation of a Chief Data Officer and the appointment of Data Coordinators as well as an open data advisory group to assist the Dept. of Technology on the creation of a annual open data compliance report. </t>
  </si>
  <si>
    <t>It "Requires the Chief Information Officer to develop policies and procedures to implement the open data initiative."</t>
  </si>
  <si>
    <t>Close fit: Directs Division of Information Technology and the Office of Digital Excellence, working in conjunction with state agencies on a rolling basis; also directs Office of Management and Budget to Design Comprehensive Project Managament Goals, Ensure the Adoption of Measurable Performance Goals, Compile and Monitor Goals, and Report Progress Periodically Online</t>
  </si>
  <si>
    <t xml:space="preserve">Each County Department, board, commission, and agency shall designate a liaison; The County's Open Data Manager will be responsible for coordinating and advising Departments on how to make their data open and accessible via the Open Data Portal; the County will establish an Open Data Committee </t>
  </si>
  <si>
    <t>It moves the Transparency Advisory Board from the Division of Finance to the Department of Adminsitrative Services modifies the boards members and expands its duties.</t>
  </si>
  <si>
    <t>It creates a "Data Working Group" made up of representatives from the state Technical Service and Information Security division the NY State Office of General Services the Division of Budget a representative from the Department of state with expertise in local government and 8 - 12 Data Coordinators. The main function is to aid the Chief Data Officer in implementation of the guidance created by the Open Data Handbook (which they will consult on).</t>
  </si>
  <si>
    <t xml:space="preserve">Section 4. Open Data Advisory Board
Creates/appoints Open Data Advisory Board ("ODAB") chaired by the CIO as (advisory) oversight authority.
IT Department and Maximizing and Advancing Performance (MAPP) Office charged with working with heads of City Departments to identify Data Coordinator in each Department. </t>
  </si>
  <si>
    <t>"I. The commissioner shall assist state agencies in the purchase or creation of data processing devices or systems that comply with open standards for the accessing storing or transferring of data."</t>
  </si>
  <si>
    <t xml:space="preserve">§3 &amp; §4 cover the creation of a an open data management team and appointing open data coordinators at each agency. </t>
  </si>
  <si>
    <t xml:space="preserve">City Manager and Open Government Governing Board: "Within [45] days, the City Manager shall establish an governing board that focuses on transparency, accountability, public participation, and collaboration within the City of Austin government.  This group, with senior level representation from program and management offices throughout the City of Austin, will serve several critical functions, including ... " </t>
  </si>
  <si>
    <t xml:space="preserve">Creates an Open Data Management Team. "Section 3. Open Data Management Team.
(A) The Chief Information Officer (CIO) of Louisville Metro Government will work with the head of each Department to identify a Data Coordinator in each Department. Data Coordinators will serve as members of an Open Data Management Team facilitated by the CIO and Metro Technology Services. The Open Data Management Team will work to establish a robust, nationally recognized, platform that addresses digital infrastructure and Open Data.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
</t>
  </si>
  <si>
    <t>City Administration mentioned in the 2nd provision and in ___: "FURTHER RESOLVED: that it is the policy of the City .Council that an effective Open Data policy shall: • "Ensure that the City provides sufficient knowledgeable support for Oakland's Open Data Policy to every organizational unit of the City regarding that unit's data to ensure each unit's successful compliance with and implementation of this Open Data policy, such as by designating a person or persons to be responsible for providing such support for each organizational unit; Include clear guidelines for identifying "high value" and "high interest" City Data sets and a policy for prioritizing its publication as Open Data; Include a public engagement strategy to ensure on-going feedback and collaboration with citizens and data users; Include City guidelines for maintaining consistency with applicable laws and best practices, including those related to privacy and security; Provide a process by which the City Administrator receives regular ongoing input from those City employees responsible for data collection in their respective organizational units. City employees in the Department of Information &amp;" and "</t>
  </si>
  <si>
    <t xml:space="preserve">A close fit: §2 creates Advisory Board: "2. Open Data Advisory Group 
a. The City will establish an open data advisory group, which will be chaired by the Information Technology Manager and include open data coordinators from all city departments. 
b. Each city department will designate an open data coordinator, who shall serve and contribute to the open data advisory group. 
c. The open data advisory group shall carry out the data set goals outlined in section 3."
</t>
  </si>
  <si>
    <t xml:space="preserve">Director of Information Technology in Consultation w/ city and state Information Officers: "Sec. 2- .5 Data set policies and procedures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 The rules shall include the following: (1) Technical requirements with the goal of making data sets available to the greatest number of users and for the greatest number of applications, including whenever practicable, the use of machine readable, non-proprietary technical standards for web publishing; and (2) Guidelines for agencies to follow in making data sets available. (b) Notice of the public hearing to be held on the draft rules pursuant to HRS Section 91-3 shall be published within 180 days of the effective date of this ordinance, and shall provide notice of the opportunity for public input and comment." </t>
  </si>
  <si>
    <t>"The Sacramento City Charter appoints the City Clerk as the keeper of all City records. The City Clerk designates the City’s Records Manager to coordinate the compliance and expansion of the City’s Open Data Policy. The Records Manager facilitates the sharing of information between City departments."</t>
  </si>
  <si>
    <t>"An Open Data Steering Committee, comprised of directors, or their designees, from key departments, including the City Manager's Office, Municipal Court, City Attorney' offrce, Information Technologies, and Finance, will oversee the development of a citywide open data implementation plan.
l. The data architect will work with the Steering Committee to develop and implement the plan. 3. The Steering Committee will appoint representatives responsible for gathering and refreshing data."</t>
  </si>
  <si>
    <t xml:space="preserve">mplementation of the Open Data Initiative will be overseen by an Open Data Steering Committee, comprised of persons designated by the City Manager from internal City departments and external stakeholders, who will work with the City’s departments </t>
  </si>
  <si>
    <t>Creates a Chief Data Officer, Agency Data Officer, and Open Data Advisory Panel, all with roles in implementation. "The Chief Data Officer shall have the authority to promulgate reasonable rules to implement the requirements of this order."</t>
  </si>
  <si>
    <t>"The Chief of Innovation and Performance will work with the head of each Department to identify a Data Coordinator in each Department. Data Coordinators will serve as members of an Open Data Management Team facilitated by the CPIO and the Department of Innovation and Performance. The Open Data Management Team will work to establish a robust, nationally recognized, platform that addresses digital infrastructure and Open Data."</t>
  </si>
  <si>
    <t>" The Mayor shall designate a department head to serve as a liaison to the Open 
Government Committee. The liaison will lead the Open Government initiatives 
outlined in this Resolution, including working with Village departments and 
agencies to establish standards for publication of information and the most 
effective means for making such information available. The liaison will report to 
the Mayor regarding Open Government initiatives.
The Village Board shall appoint an Open Government Committee. The 
Committee shall consist of five (5) members, including the liaison, and shall be 
chaired by an individual designated by the Mayor. The Committee shall meet 
regularly at such times as the Board decides."</t>
  </si>
  <si>
    <t xml:space="preserve">
"The Chief Information Officer (CIO of the City of Hartford) will work with the head of each Department to identify a Data Coordinator in each Department. Data Coordinators will serve as members of an Open Data Management Team facilitated by the CIO and the City of Hartford Metro Hartford Information Services Department. The Open Data Management Team will work to establish a robust, nationally recognized, platform that addresses digital infrastructure and Open Data.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under federal or state law." </t>
  </si>
  <si>
    <t xml:space="preserve">"The City of Boston Chief Information Officer, CIO, in consultation with City departments, is authorized and directed to issue a City of Boston Open Data Policy" </t>
  </si>
  <si>
    <t xml:space="preserve">"Each Department Head shall be responsible for carrying out this policy. Each Department Head may adopt supplemental rules, not inconsistent with this order, and shall also have the responsibility to preserve the confidentiality of a public record or information in a public record that is confidential under the Tennessee Public Records Act (T.C.A. 10-7-503 et seq.) (“TPRA”), or other law, and consistent with Mayoral Executive Orders 35 and 38." and "Each Department Head shall have the responsibility to: 1) Within 30 days of the effective date of this order, designate a Departmental Data Coordinator. Departmental Data Coordinators will serve as members of the Data Management Team facilitated by the Information Technology Services Department (ITS) the 
Office of Innovation and two other Departments, which shall initially be the Office of Management and Budget, and the Metropolitan Planning Department, but which shall in future rotate at the discretion of ITS and the Office of Innovation." and " The Data Management Team will serve as a resource to help ITS and the Office of Innovation establish standards for publication of Open Data and the most effective process for making such Open Data available." </t>
  </si>
  <si>
    <t>"That the City Manager is hereby directed to create and implement an open data policy ... "</t>
  </si>
  <si>
    <t>"The Open Data Portal shall continue to be maintained by or on behalf of the City, shall be administered by the Open Data Officer or his or her successor." "The City Manager shall designate a staff person as the Open Data Officer who shall oversee the implementation and management of the Open Data Portal, its policies and its infrastructure. The Open Data Officer shall coordinate the publication of the public data from City departments and commissions on the Open Data Portal."</t>
  </si>
  <si>
    <t>"Unless otherwise specified in this article, the City Manager shall establish rules and standards to implement an open data policy, including developing standards to determine which data sets are appropriate for public disclosure."</t>
  </si>
  <si>
    <t xml:space="preserve">"The City will empanel an oversight committee to assist in this process. The overarching function of the committee is to vet information proposed to be published to ensure the data provides an accurate statement of the facts, does not violate privacy, and does not compromise personal or public safety concerns. Additionally, the committee will look at the specific data sets to reduce or eliminate the City’s exposure to unacceptable risk or liability.  The Committee will consist of a representative from: 
a.   The Mayor’s Office
b.   The City Attorney’s Office
c.   The Human Resources Department
d.   IMS
e.   City Recorder (or designee)
f.    Departmental representatives. Departmental representatives will be ad hoc members of the committee who serve when data owned by their department is being reviewed.
The committee will also include a representative from the City Council’s Office, at the discretion of the City Council.  IMS will provide support staff to the committee." </t>
  </si>
  <si>
    <t>"To carry out this subtitle, the faciliator must convene a task force. The task force consists of: one member appointed by each member of the County Council; members from the units that the facilitator believes should be represented; and 2 representatives from the county council. The task force shall meet periodically to advise the facilitator, the county executive and the county council; study best practices; ensure that units particpate and comply with the purposes of this subtitle; and after reviewing the inventory, recommend items of interest to the public that should be published to the internet and their priority."</t>
  </si>
  <si>
    <t>"The City of Minneapolis Chief Information Officer (CIO) or designee is 
responsible for sharing City data with the public, facilitating the sharing of information 
between City departments, and analyzing how data sets can be used to improve city 
decision-making, and lead the open data initiatives outlined in this policy;" and "Each Department will identify an Open Data Coordinator(s) who may: (1) coordinate activities within their respective departments to achieve these open data policy goals; (2) serve on the Open Data Advisory Group; and (3) assist the IT 
Department in the preparation of the annual Open Data Compliance Report."</t>
  </si>
  <si>
    <t>"Enterprise Data Officer (EDO) - The individual responsible for coordinating the implementation of this Administrative Procedure (AP), subsequent Open Data Standards, and for supporting departments in their efforts to prepare data and applications in compliance with this AP and the City's Open Data Standards. The role shall be a part of the HITS organization." and "Within 30 days of this AP's effective date, the EDO will form an Open Data Advisory Board with the assistance of City-wide Departmental Directors and the ITOC to create, coordinate, and oversee the policies and procedures needed to facilitate the release of data."</t>
  </si>
  <si>
    <t xml:space="preserve">"Resolved, that the policy and web access called for herein shall be completed by Information Technology within one year of the effective date of this resolution; and be it further
Resolved, that all County departments and agencies shall work with Information Technology to provide data sets that can be made available to the public; and be it further 
Resolved that data sets provided by County departments and agencies to Information Technology shall be published on the open web system designed by Information Technology as part of a pilot program for a period of one year from the data public access goes live" </t>
  </si>
  <si>
    <t>The Chief Data Officer, or other Mayoral designee, shall provide written guidelines describing how to prepare an inventory of Data Sets owned or managed by the City which is subject to this Policy and will publish the guidelines on the City’s web site in accordance with the Implementation Plan.</t>
  </si>
  <si>
    <t>the City Manager has delegated oversight of the City’s open
data policy to the Department of Innovation &amp; Technology</t>
  </si>
  <si>
    <t xml:space="preserve">An Open Data Review Board will be established by the City Manager...to recommend to the City
Manager rules and standards for implementation of an Open Data policy, including a means by
which to determine the Data or Data Sets that are appropriate for public accessibility and a
timeline for policy implementation. </t>
  </si>
  <si>
    <t xml:space="preserve">Section 1: Definitions
h. “Governance Committee” means the Committee which consists of at least fifteen (15) persons, designated by the Mayor of the City of Jackson. The pool of designees shall consist of City employees and local community leaders.
Section 3: Governance
a.        Implementation of the Open Data Initiative will be overseen by the Governance Committee, which will work with the City's departments and divisions to;
1. Identify a lead open data coordinator for each city agency who will be responsible for managing that agency’s participation in the Open Data Initiative; 
2. Oversee the creation of a comprehensive inventory of datasets held by each city agency which is published to the Open Data Portal and regularly updated;
3. Develop and implement a process for determining the relative level of risk and public benefit associated with potentially sensitive, non-protected information so as to make a determination about whether and how to publish it; 
4. Develop and implement a process for prioritizing the release of datasets to the Open Data Portal which takes into account new and existing signals of interest from the public (such as the frequency of FOIA requests), the city's programmatic priorities, existing opportunities for data use in the public interest, and cost;
5. Establish processes for publishing datasets to the Open Data Portal, including processes for ensuring that datasets are reviewed for use-appropriate formats, quality, timeliness, and exclusion of protected and sensitive information; 
6. Develop and oversee a routinely updated, public timeline for new dataset publication; and 
7. Ensure that published datasets are available for bulk download.
</t>
  </si>
  <si>
    <t>Implementation of the Open Data Initiative will be overseen by the Open Data
Leadership Board who will work with the City’s departments to:
1. Identify the data owners who will be involved with the department’s
participation in the Open Data Initiative;
2. Oversee the development of a prioritized inventory of datasets held by
departments that can be published to the Open Data Web Portal;
3. Develop and implement a process for determining the relative level of risk
and public benefit associated with potentially sensitive, non-protected
information so as to make a determination about whether and how to
publish it;
4. Establish processes for publishing datasets to the Open Data Web Portal,
including processes for ensuring that datasets are reviewed for useappropriate
formats, quality, timeliness, and exclusion of protected and
sensitive information;
5. Ensure that published datasets are available for bulk download;
6. Select, develop and oversee the Open Data Web Portal platform that
features each new dataset publication; and
7. Ensure that – where possible – the automation of data publishing to ensure
the most current data is available.
In order to increase and improve use of the City’s open data, the Open Data
Leadership Board will actively encourage department and public participation
through providing regular opportunities for feedback and collaboration on the portal
and through internal and public MesaStat sessions.</t>
  </si>
  <si>
    <t xml:space="preserve">
Section 3: Governance
a. Implementation of the Open Data Initiative will be overseen by the City Manager’s Office, who will work with the city’s departments and agencies to:
1. Identify a lead open data coordinator for each city department who will be responsible for managing that department's participation in the Open Data Initiative;
2. Oversee the creation of a comprehensive inventory of datasets held by each city department which is published to the Open Data Portal and regularly updated;
3. Develop and implement a process for determining the relative level of risk and public benefit associated with potentially sensitive, non-protected information so as to make a determination about whether and how to publish it;
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
5. Establish processes for publishing datasets to the Open Data Portal, including processes for ensuring that datasets are reviewed for use-appropriate formats, quality, timeliness, and exclusion of protected and sensitive information;
6. Develop and oversee a routinely updated, public timeline for new dataset publication; and
Ensure that published datasets are available for bulk download.
</t>
  </si>
  <si>
    <t xml:space="preserve">Section 3. That the appropriate City representatives shall plan, execute, and monitor the Open Data Initative; shall actively encourage departmental, partner, and public participation ; and shall annually submit an open data progress report to the City Council. </t>
  </si>
  <si>
    <t>This Policy is approved by the Chief Technology Officer and is implemented by the Open
Data Manager, and applies to City of Seattle data holdings and applications.</t>
  </si>
  <si>
    <t xml:space="preserve">III. Governance. 
A. Implementation of the Open Data Initiative will be managed by an Open Data Coordinator, who shall be appointed by the City Manager. The Open Data Coordinator will lead the It STeering Committee, made pu of departmental personnel, in its oversight of the open datat initiative. </t>
  </si>
  <si>
    <t xml:space="preserve">authorize and direct the City Manager to establish and oversee a Data Governance Working Group to develop and implement the open data practices set forth in the attached Policy.
</t>
  </si>
  <si>
    <t>Roles and Responsibilities
To facilitate the implementation of this Policy, the City Manager directs the responsibilities
identified below be carried out by the identified department or position:</t>
  </si>
  <si>
    <t>Roles and Responsibilities
To facilitate the implementation of this Policy, the City Manager directs the responsibilities identified below be carried out by the identified department or position:
Information Technology Department
The Open Data Portal will be administered by the Information Technology Department (ITD). ITD will work with Departments to facilitate upgrades to legacy systems and onboarding of new systems meeting open data standards as defined in the Open Data Standards section below.
Open Data Architect
The Open Data Architect (ODA), located in the IT Department, will act as the frontline manager for the Open Data Portal. This position will work with Departments to identify data sources that impact the San José community and connect those sources of  nformation with the City’s Open Data Portal. The ODA will oversee system integration between Departmental data sources and the Open Data Portal to facilitate availability of current and accurate published data.
Data Analytics Team
The Data Analytics Team (DAT) will provide general support for data related initiatives in the City. DAT will oversee the Data Inventory Initiative and assist in identifying datasets for publication. DAT will take on other duties related to Open Data as assigned by the City Manager.
System Administrators
System Administrators administer databases and information systems throughout the City. System Administrators shall be responsible for working with the Open Data Architect to develop and facilitate connections between the Open Data Portal and the systems or databases within their respective Departments. System Administrators will work with Data Coordinators and the Open Data Architect to ensure data made available on the Open Data Portal is refreshed in a timely fashion based on the frequency of updates to the data in the system or database.
Data Coordinators
Each Department Director shall designate one staff member to serve as Data Coordinator. Data Coordinators are responsible  or liaising with the Data Analytics Team, IT and the Open Data Architect on all matters related to Open Data and data analytics, in general.
The City Manager may revise these roles and responsibilities or assign additional roles and responsibilities related to the implementation of this Policy as needed.</t>
  </si>
  <si>
    <t>WHEREAS,  it is essential that the Commonwealth utilize a central organization to govern, evaluate, coordinate, and improve Enterprise data development, open data planning and cooperation, research, project prioritization, investment, and effectiveness; and</t>
  </si>
  <si>
    <t>4 b. The development and implementation of these practices shall be overseen by the City Manager.</t>
  </si>
  <si>
    <t>5.2. Upper level management is responsible to ensure the overall management of this AR, including the appointment of Open Data Coordinators, within their respective divisions, departments or offices.
5.3.         The Chief Information Officer or designee is responsible for coordinating the overall implementation, communication and training regarding this AR, and shall serve as the chair of the Open Data Leadership Team.
5.4.        The Chief Information Officer or designee will be guided in the development and implementation of these practices by the Open Data Leadership Team, the composition of which shall be approved by the City Manager, and shall be advisory to the City Manager.
6.1 Open Data Coordinators shall receive training concerning this AR and specific division, department or office policies and procedures, appropriate to their assigned duties. 
6.2. This AR will be reviewed as needed, but no less frequently than every three years.</t>
  </si>
  <si>
    <t>Governance: Implementation of the Open Data Initiative shall be overseen by ITD who will work with the Municipality's departments to:</t>
  </si>
  <si>
    <t>The Chief Administrative Office shall issue a Policy Memorandum outlining the City’s data policy including, but not limited to,</t>
  </si>
  <si>
    <t xml:space="preserve">4) Identify appropriate City Representatives who shall comprise an Open Data Governance Committee of City representatives and, to the extent practical and financially feasible: </t>
  </si>
  <si>
    <t>Open Data Committee shall be responsible for overseeing the implementation of the open data program, working with Unified Government departments to:... The Chief Knowledge Officer shall submit to the Commission of the Unified Government an annual report on the Unified Government&amp;rsquo;s progress toward the goals laid out in Resolution 31-13.</t>
  </si>
  <si>
    <t>a. Implementation of the open data program will be overseen by the Open Data Governance Committee that will work with City departments, boards and commissions, and the City Council to:</t>
  </si>
  <si>
    <t>a. Implementation of the Open Data Program will be overseen by the Chief Information Officer and the City Information Management Committee, who will work with the city’s departments and divisions to:</t>
  </si>
  <si>
    <t>The Chief Information Officer ("CIO") shall appoint a Chief Data Officer ("CDO") for the City of Wichita government. The Chief Data Officer shall be a full-time position within the IT Department. The CDO shall:</t>
  </si>
  <si>
    <t>B. The development and implementation of these practices shall be overseen by the City Manager.
C. The requirements of this Open Data Policy shall apply to all City departments, offices, administrative units, commissions, boards, advisory committees or other divisions of City government (“department”).
A. Implementation of the Open Data Initiative will be overseen by the Data Governance Committee, which will work with the City’s departments and agencies to:
Identify a lead Open Data coordinator for each City department who will be responsible for managing that department’s participation in the Open Data initiative;</t>
  </si>
  <si>
    <t>The Chief Data Officer will lead the Open Data initiatives outlined in this Policy, including working with County departments and agencies to establish standards for publication of data and the most effective means for making such data available. The CDO will report to the Chief Information Officer.</t>
  </si>
  <si>
    <t>Implementation of this Open Data Initiative Resolution will be overseen by the Office of the Chief Information Officer.</t>
  </si>
  <si>
    <t>As part of the county’s commitment to Open Data, Elected Officials, Department Heads and their representatives shall determine what datasets they make available and have final approval for the release of records produced and/or maintained within their department or office as Open Data.</t>
  </si>
  <si>
    <t>4.3. Implementation of the Open Data Initiative will be overseen by the Chief Information Officer with the assistance of the Open Data Leadership Team who will work with the city’s departments t</t>
  </si>
  <si>
    <t>The Chief Data Officer, in cooperation with the State Treasurer, shall be responsible for overseeing and implementing a unique, dedicated open data website and any additional or existing open data websites linked thereto by an agency. The Chief Data Officer shall have the authority to:</t>
  </si>
  <si>
    <t>The City Manager shall designate an open data officer, who shall oversee the open data process,</t>
  </si>
  <si>
    <t>The Mayor of the City of Tempe is hereby authorized to establish an Open Data Program, including an Open Data Policy and Open Data Portal, and authorizing the City Manager to implement an Open Data Program.</t>
  </si>
  <si>
    <t>City of Birmingham departments will work in cooperation with the Open Data Governance Team as outlined in this Executive Order to identify and make select datasets publicly available on the City of Birmingham Open Data Portal.</t>
  </si>
  <si>
    <t>Each department director will assign Data Stewards based on their open data administration needs and resource availability. Through the representation of their Data Stewards, each department will be responsible for:</t>
  </si>
  <si>
    <t>Implementation of the Open Data Program will be overseen by the Open Data Coordinator (GIS Tech II), who will report to the City Manager and will work with the City’s departments and agencies to:</t>
  </si>
  <si>
    <t>Innovation Technology Department will be responsible for ensuring the pre-approved Datasets are published as a result of this policy and are accessible from the City of Riverside’s EngageRiverside.com Open Data Web Portal.
The Chief Innovation Officer (CIO), or his/her designee, will serve as the Open Data sponsor for initiatives outlined in this Policy.</t>
  </si>
  <si>
    <t>City Departments and Office Directors shall:
A. Direct department Data Owners to make the department’s data and accompanying metadata available to the public on the City’s Open Data Portal, subject to the limitations outlined in this policy and the operating procedures of the Open Data Program.</t>
  </si>
  <si>
    <t>The development and implementation of these practices shall be overseen by the Chief Information Officer, reporting to the Council.</t>
  </si>
  <si>
    <t>CDO is tasked with overssing the "design adoption by COIT and implementation of technical standards for DataSF to ensure that the portal and ts datasets are implemented updated and utilized in accordance with San Franciscos open data policies" / CDO tasked with presenting "an annual updated citywide implementation plan to COIT the Mayor and Board of Supervisors and respond as necessary regarding the status of DataSF in the City"</t>
  </si>
  <si>
    <t>Guidance TBD in 90 days, mentioned in inttroductory language: "WHEREAS, within 90 days, the County shall issue, through separate guidance or as part of, or in collaboration with, any planned comprehensive management guidance, a framework for how the County can use challenges, prizes, and other incentive-backed strategies to find innovative or cost-effective solutions to utilizing or improving open government; and"</t>
  </si>
  <si>
    <t xml:space="preserve">"[D]evelop a strategy to adopt prevailing open standards for data documents maps and other formats of media." </t>
  </si>
  <si>
    <t>Within 180 days of the effective data of this policy DOITT was charged to prepare and publish a technical standards manual.</t>
  </si>
  <si>
    <t>"Identification of Barriers Guidance and Revisions. Within 120 days of the Effective Date of this Order the City Solicitor in consultation with the Chief Innovation Officer shall review existing city policies to identify impediments to open government and to the use of new technologies and where necessary issue clarifying guidance or propose revisions to such policies where greater openness can be promoted without damage to the City’s legal and financial interests."</t>
  </si>
  <si>
    <t>A close fit: "To implement this Act, the Office of the Governor may, by rule, establish policies, standards, and guidance as required herein."</t>
  </si>
  <si>
    <t>The Chief Information Officer is given the authority to "promulgate reasonable rules and regulations to implement the requirements of this Order."</t>
  </si>
  <si>
    <t>The CIO (in consultation with the Office of Information Practices) will develop policies and procedures to implement the policy in the form of both technical requirements and guidelines for departments to follow in making data sets available</t>
  </si>
  <si>
    <t xml:space="preserve">The County's Open Data Committee is charged with "establishing rules and standards on how to implement the Open Data Policy within 90 days of the effective date of this policy" </t>
  </si>
  <si>
    <t>The Transparency Advisory Boards recommendations must be implemented by agencies with few exemptions.</t>
  </si>
  <si>
    <t>The Information Technology Service overseeing this policy may "set forth any further definitions and guidance necessary for the implementation of this Order"</t>
  </si>
  <si>
    <t xml:space="preserve">Section 4. Open Data Advisory Board
(A) ..."The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
(D) ..."The ODAB will establish a more detailed Open Data Implementation Plan that will include additional Open Data Policies, Procedures and Guidelines to be approved by the Mayor.
</t>
  </si>
  <si>
    <t>An Open Data Report is required within 1 year, no other regulations or guidance included in terms of implementation. "5. Annual Open Data Report. Within one year of the effective date of this Executive Order, and thereafter no later than September 1 of each year, the Open Data Management Team shall submit to the Mayor an annual open data report. Such annual report shall: (i) summarize and comment on the state of open data and dataset availability in City agencies from the previous year; (ii) provide a plan for the next year to improve online public access to public data and maintain data quality. The Open Data Management Team shall present an initial implementation plan to the Mayor within 180 days of this Executive Order."</t>
  </si>
  <si>
    <t>These commitments require that the City create a legal framework that will institutionalize the principles of transparency, participation, and collaboration into the culture and work of The City of Austin government.  Therefore, the City Manager shall establish within [90 days] an Open Government Directive to guide the implementation of open government.</t>
  </si>
  <si>
    <t xml:space="preserve">Binding regulation for review and Open Data Report. "(B) "Open Data Report" is the annual report of the Open Data Management Team, which shall (i) summarize and comment on the state of Open Data availability in Metro Government Departments from the previous year; (ii) provide a plan for the next year to improve online public access to Open Data and maintain data quality. The Open Data Management Team shall present an initial Open Data Report to the Mayor within 180 days of this Executive Order."
</t>
  </si>
  <si>
    <t xml:space="preserve">Procedures / Guidance mentioned. "Sec. 2- .5 Data set policies and procedures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 The rules shall include the following: (1) Technical requirements with the goal of making data sets available to the greatest number of users and for the greatest number of applications, including whenever practicable, the use of machine readable, non-proprietary technical standards for web publishing; and (2) Guidelines for agencies to follow in making data sets available. (b) Notice of the public hearing to be held on the draft rules pursuant to HRS Section 91-3 shall be published within 180 days of the effective date of this ordinance, and shall provide notice of the opportunity for public input and comment." 
</t>
  </si>
  <si>
    <t>"The data architect shall establish rules and standards to implement the Open Data Policy, including developing standards to determine which datasets are appropriate for public disclosure. 2. The rules and standards shall include the following:
a. Technical requirements for publishing public datasets by Departments for the purpose of making public data available to the greatest number of users and for the greatest number of applications. These rules shall, whenever feasible, use non-proprietary technical standards for web publishing and e-government.
b. Guidelines for Departments to follow in developing their plans for implementing the Open Data Policy consistent with the standards established. Each plan shall include an accounting of public datasets under the control of the Department."</t>
  </si>
  <si>
    <t xml:space="preserve"> Identify a lead open data coordinator for each City department who will work with the Information Technologies Data Architect and will be responsible for managing that department’s participation in the Open Data Initiative;</t>
  </si>
  <si>
    <t>"The Chief Data Officer shall have the authority to promulgate reasonable rules to implement the requirements of this order. Such rules shall include the publication of an Open Data Policy that shall be made available to the agencies covered by this order and to others via the portal."</t>
  </si>
  <si>
    <t xml:space="preserve">Calls for creation of an Open Government Plan by the Open Government Committee: "The Plan will detail, including specific actions and timelines, the steps that the Village will take to 
incorporate the principles of open government into its daily activities. The Plan shall be 
formulated with the input of senior policy, legal, and technology leadership in the Village; 
open government experts; and the general public." </t>
  </si>
  <si>
    <t xml:space="preserve">"The Open Data Managament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 </t>
  </si>
  <si>
    <t xml:space="preserve">A close fit: "The City of Boston Chief Information Officer, CIO, in consultation with City departments, is authorized and directed to issue a City of Boston Open Data Policy" </t>
  </si>
  <si>
    <t xml:space="preserve">The open data council is directed to provide guidance and policy recommendations and when appropriate recommend legislation and regulations for procedures, standards, and other deliverables for open data, including open data portals, among other directives </t>
  </si>
  <si>
    <t xml:space="preserve">A close fit: "The Data Management Team shall make recommendations for the standards of publication, the Data Catalog template, and other related forms to ITS and the Office of Innovation, who, with the advice of the Department of Law, shall make the final determination" </t>
  </si>
  <si>
    <t>"That the City Manager is hereby directed to prepare all necessary administrative regulations and allocations of staff to further these goals."</t>
  </si>
  <si>
    <t xml:space="preserve">"The head of each City department and certain commissions (so notified by the Open Data Officer) shall designate from within the department or commission one or more open data liaisons to: (1)identify and communicate to the open data officer the public data that can be but is not being published online, (2) identify and recommend which public data should notb e publishedo nline taking into account issues such as confidentiality, intellectual property rights, and security risk to the City and the protection of the privacy of individuals, (3) maintain written justification for why certain information is not published online when the recommendation is that the data not be published online. (4) establish timelines with the Open Data Officer for publishing the public data on the Open Data Portal, and (5) assist the Open Data Officer with the publication of the public data when needed. </t>
  </si>
  <si>
    <t>"Within one (1) year of the effective date of this ordinance, the City Manager shall formulate an internal policy to create rules and standards to implement this Article. The rules and standards shall include the following:
1)    Procedural requirements for the publishing of open data sets by Departments for the purpose of making open data available to the greatest number of users and for the greatest number of applications. These rules shall, whenever possible, use open formats with non-proprietary technical standards for web publishing and e-government; and
2)    Guidelines for Departments to follow in developing their plans for implementing the open data policy consistent with the standards established by the City Manager. Each plan shall include an accounting of public data sets under control of the Department; and
3)    Rules for including open data requirements in applicable City contracts; and
4)    A timeline for disclosure goals by departments."</t>
  </si>
  <si>
    <t>"The Chief Data Officer will be responsible for realizing the implementation plan as laid out in this Administrative Regulation by providing technical assistance and guidance to the Open Data Working Group, and by identifying infrastructure and resources needed to realize the implementation plan."</t>
  </si>
  <si>
    <t>"The task force shall issue a report on or before February 1, 2015, and periodically will meet thereafter until publication to the internet under the plan has begun."</t>
  </si>
  <si>
    <t>"The City of Minneapolis CIO, or the CIO’s designee, is responsible for the 
management and implementation of this policy, including development and management 
of procedures and operational strategies necessary to accomplish these policy 
objectives, and shall submit an Open Data Compliance Report due June 30 annually;"</t>
  </si>
  <si>
    <t>A close fit: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t>
  </si>
  <si>
    <t>"The Advisory Board, shall develop and publish an Open Government Plan. The plan will detail, including specific actions and timelines, the steps that the town of Amherst will take to incorporate the principles of open government into its daily activities.
The Plan shall be formulated with the input of senior policy, legal, and technology leadership in the Town; open government experts; and the general public."</t>
  </si>
  <si>
    <t>"Resolved, that the policy and web access called for herein shall be completed by Information Technology within one year of the effective date of this resolution"</t>
  </si>
  <si>
    <t xml:space="preserve">"No later than 180 days from the Effective Date of this Policy, the Chief Data Officer shall
submit a written report to the Mayor and the Council on the status of implementation of
this Policy and publish the report on the City web site." "No later than 18 months from the Effective Date of this Policy, and annually thereafter, the Chief Data Officer shall provide a Compliance Plan to the Mayor and the Council and publish the Compliance Plan on the City web site. City Departments shall cooperate with the Chief Data Officer in its preparation of the Compliance Plan ... " (lists plan components) </t>
  </si>
  <si>
    <t>WHEREAS, making data open and accessible must be done in a manner that satisfies the legal requirements contained in any software license or other legally binding agreement to which the City is a party; and</t>
  </si>
  <si>
    <t xml:space="preserve">Dept of Innovation &amp; Tech responsible for implementation for all depts. </t>
  </si>
  <si>
    <t>The City shall make reasonable efforts to make the Open Data available, on a schedule determined by the City Manager</t>
  </si>
  <si>
    <t>"the City's Information Technology Services (ITS) Department shall prepare and publish guidelines setting forth the technical standards for the publishing of public data sets in raw or unprocessed form through a single web portal by city departments... City Departments will follow best practices identified by the City Manager and the ITS Department with regard to open data."</t>
  </si>
  <si>
    <t xml:space="preserve">Section 3 Governance  - 3. Develop and implement a process for determining the relative level of risk and public benefit associated with potentially sensitive, non-protected information so as to make a determination about whether and how to publish it;
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
5. Establish processes for publishing datasets to the Open Data Portal, including processes for ensuring that datasets are reviewed for use-appropriate formats, quality, timeliness, and exclusion of protected and sensitive information;
</t>
  </si>
  <si>
    <t>Section 3. That the appropriate City representatives shall plan, execute, and monitor the Open Data Initative; shall actively encourage departmental, partner, and public participation ; and shall annually submit an open data progress report to the City Council.</t>
  </si>
  <si>
    <t>Roles and Responsibilities
:
To facilitate the strategic implementation of this policy, Departments shall participate in all
associated processes including, but not limited to, the processes identified below. The Chief
Information Officer, Open Data Architect, and Data Analytics Team may identify additional
processes as necessary to facilitate full implementation of this Policy</t>
  </si>
  <si>
    <t xml:space="preserve">To facilitate the strategic implementation of this policy, Departments shall participate in all associated processes including, but not limited to, the processes identified below. The Chief Information Officer, Open Data Architect, and Data Analytics Team may identify additional processes as necessary to facilitate full implementation of this Policy. </t>
  </si>
  <si>
    <t>The plan for maintaining compliance with the Louisiana Public Records law when publicly releasing data</t>
  </si>
  <si>
    <t>Open Data Committee shall be responsible for overseeing the implementation of the open data program, working with Unified Government departments to:</t>
  </si>
  <si>
    <t>Nothing in this Resolution shall be deemed to prohibit CDO or any agency or third party that establishes or maintains the open data catalog on behalf of the City of Wichita from adopting or implementing measures necessary or appropriate to:
Analyze the types of public data on the open data catalog being used by the public in order to improve service delivery or for any other lawful purpose;
Terminate any display, distribution, or other use of any of the public data provided on the open data catalog for violation of any of the terms of use posted on the open data catalog; or
Require a third party providing the City of Wichita's public data (or applications based on public data) to the public to explicitly identify the source and version of the public dataset, and describe any modifications made to the public dataset.</t>
  </si>
  <si>
    <t>This resolution and the goals specified herein shall apply to any District department, office, administrative unit, board, advisory committee and any other divisions of the District (“department”).</t>
  </si>
  <si>
    <t>5. a. Each agency shall either provide datasets to the Chief Data Officer, in a format determined thereby pursuant to section 4 of P.L. , c. (C. )(pending before the Legislature as this bill), or create and maintain on the agency’s website links to the datasets hosted by the agency. Agencies that choose to host their open datasets on their own websites shall provide links to the Chief Data Officer for publication thereof on the dedicated website maintained for that purpose by that officer.</t>
  </si>
  <si>
    <t>WHEREAS, publishing structured, standardized data in machine-readable formats creates new opportunities for information to be combined and visualized in new and unexpected ways, creating a platform for niche markets to be identified and developed, and for citizens to browse, interpret and draw attention to trends or issues with greater ease and efficiency; and</t>
  </si>
  <si>
    <t>The City of Tempe shall establish an Open Data Program to advance the timely and consistent publication of publically releasable information as open data in compliance with Arizona law and applicable retention schedules.
The City of Tempe Chief Technology Officer and Open Data Manager, working with City Departments, are authorized to develop and issue a Tempe Open Data Policy that includes standards for the format and publishing of releasable City data; guidance on accessibility, re-use and metadata standards; and guidance on the classification of data as public, protected or sensitive.</t>
  </si>
  <si>
    <t>B. Direct department Data Owners to ensure that department data made open to the public adheres to the City’s privacy, security, retention and public disclosure policies and standards.</t>
  </si>
  <si>
    <t>k. “Data Governance Committee(s)” (DGC) are formed by the teams focusing on each of the City’s Strategic Initiatives. Each Committee identifies Goals/Objectives, Strategic Outcomes, and relevant KPIs associated with Performance Data. They also identify and approve relevant Datasets associated with Open Data.</t>
  </si>
  <si>
    <t>"7) A mechanism for the public to submit feedback on the agency’s Open Government Report or other agency actions." AND "2) Participation: To create more informed and effective policies, each agency shall enhance and expand opportunities for the public to participate throughout agency decision-making processes. The Open Government Report will include descriptions of or plans to provide:
A. Online access to proposed rules and regulations;
B. Online access to information and resources to keep the public properly informed (such as frequently asked questions, contact information of city officials’ and departments, and other supportive content);
C. Opportunities for the public to comment through the Web on any proposed rule, ordinance, or other regulation;
D. Methods of identifying stakeholders and other affected parties and inviting their participation;
E. Proposed changes to internal management and administrative policies to improve participation;
F. Links to appropriate websites where the public can engage in the District government’s existing participatory processes;
G. Proposals for new feedback mechanisms, including innovative tools and practices that create new and more accessible methods for public participation; and
H. A plan that provides a timetable for ensuring that all meetings of boards and commissions that are subject to the Open Meetings Act are webcast live and archived on the Internet."</t>
  </si>
  <si>
    <t xml:space="preserve">"The Office of the Mayor shall provide opportunities for citizens to share their concerns about city government through meetings with community groups polling and other avenues that stress feedback from local citizens." / "Periodically but not less than once every two months the Mayor and/or the Chief Administrative Data Officer will provide a forum where citizens are able to gather in the Mayors office or at a location designated to discuss issues related to the responsibilities of City government." </t>
  </si>
  <si>
    <t xml:space="preserve">Department of Technology is ordered to  "Include an on-line forum to solicit feedback from the public and to encourage public discussion on Open Data policies and public data set availability." </t>
  </si>
  <si>
    <t>BE IT FURTHER RESOLVED that the Commission shall organize a public hearing engage relevant community business and labor stakeholders and invite appropriate administrative staff to provide important internal and external information.</t>
  </si>
  <si>
    <t>"The Plan shall be formulated with the input of senior policy legal and technology leadership in the City; open government experts; and the general public."  "Public Participation: Description of how the City will enhance and expand opportunities for the public to participate throughout each City agency’s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City’s existing participatory processes; and proposed changes to internal management and administrative policies to increase public participation." "F. Public Feedback. The Open Government Portal shall include a mechanism for the public to give feedback on and assess the quality of published information provide input about what information should be a priority for publication and provide input on the City’s Open Government Plan."</t>
  </si>
  <si>
    <t xml:space="preserve">It notes that requests received for the inclusion of particular public data sets will be considered by agencies in making decisions about the prioritization about release and that the IT Department shall "investigate the feasibility of establishing an online forum or other mechanism" to solicit public feedback. </t>
  </si>
  <si>
    <t xml:space="preserve">"The Office of the Governor may establish and maintain an on-line forum to solicit feedback from the public and to encourage public discussion on open data policies and public data set availability on the web portal." </t>
  </si>
  <si>
    <t>"The Department must implement an on-line forum to solicit public feedback and encourage public discussion on open data policies and public data set availability on the web portal.An agency must consider any request that it receives through the on­ line forum to include a particular public data set when making any determination as to priority for public data set inclusion on the single web portal."</t>
  </si>
  <si>
    <t>The policy calls for DOIT to "establish and maintain on the portal an online forum to solicit feedback from the public and to encourage public discussion on open data policies and data set availability."</t>
  </si>
  <si>
    <t xml:space="preserve"> "On a quarterly basis, the Open Data Commitee will review the use of the Open Data Policy through comments from staff and the public, including from individuals and firms who have successfully developed applications using Open Data sets"</t>
  </si>
  <si>
    <t xml:space="preserve">It notes that prioritization of data can be used to "respond to a need or demand identified after public consultation" and that the Open Data Handbook be made public ("including through the Open Data Website" and that the directing agency "shall solicit and consider comments and suggestions related to the Handbook" from within government and from the public. </t>
  </si>
  <si>
    <t>The public will be present through volunteer positions on a committee that will help implement the policy.</t>
  </si>
  <si>
    <t xml:space="preserve">Close fit:
Section 4. Open Data Advisory Board
(A) ..."The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
</t>
  </si>
  <si>
    <t xml:space="preserve">"City officials will work together and with the public to ensure open and effective government as well as public trust and establish a system of transparency, public participation, collaboration, and accountability." ... "The Open Government Web page will include a mechanism for the public to: 
i.        Give feedback on and assess the quality of published information; and
ii.        Provide input about which information to prioritize for publication." ... "Each Department shall respond to public feedback received through the Open Government Web page on a regular, timely basis.  Responses shall include descriptions of actions taken or reasons for not taking action based on public input." Also includes a detailed Participation section under the Open Government Plans. </t>
  </si>
  <si>
    <t>Yes, throughout the policy and in the drafting itself, see: "FURTHER RESOLVED: that it is the policy of the City .Council that an effective Open Data policy shall: • "Ensure that the City provides sufficient knowledgeable support for Oakland's Open Data Policy to every organizational unit of the City regarding that unit's data to ensure each unit's successful compliance with and implementation of this Open Data policy, such as by designating a person or persons to be responsible for providing such support for each organizational unit; Include clear guidelines for identifying "high value" and "high interest" City Data sets and a policy for prioritizing its publication as Open Data; Include a public engagement strategy to ensure on-going feedback and collaboration with citizens and data users; Include City guidelines for maintaining consistency with applicable laws and best practices, including those related to privacy and security; Provide a process by which the City Administrator receives regular ongoing input from those City employees responsible for data collection in their respective organizational units. City employees in the Department of Information &amp;" and "FURTHER RESOLVED: Within one hundred eighty days of the effective date of this resolution, the City Administrator or his/her designee shall prepare and present to the City Council's Finance and Management Committee for public review and comment, an informational report on the draft Regulations setting forth the technical requirements and standards for publishingOpen Data sets in raw or unprocessed formats for the purpose of making Open Data available to the greatest number of users and for the greatest number of applications, as well as the guidelines and processes necessary for the effective implementation of thisOpen Data Policy; and be it" and "FURTHER RESOLVED: The City Administrator and his/her designee shall take into account such public review and comment before finalizing such Regulations for publication; and be it" and "FURTHER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t>
  </si>
  <si>
    <t xml:space="preserve">Mentioned in Data Sets §3: "c. The City's data portal will provide and an online forum to solicit feedback from the public and to encourage public discussion on open data policies and data set availability."
</t>
  </si>
  <si>
    <t>Calls for public input on TBD rules: "(b) Notice of the public hearing to be held on the draft rules pursuant to HRS Section 91-3 shall be published within 180 days of the effective date of this ordinance, and shall provide notice of the opportunity for public input and comment."</t>
  </si>
  <si>
    <t>"IT professionals across departments will collaborate and take proactive efforts to publicize open datasets, establish useful applications employing these datasets, and collaborate with local entities (civic-minded developers, universities, corporations, start-ups, non-profits, civic organizations etc.) to experiment with new technologies, visualizations, and applications with the goal of identifying cost-effective solutions to improve our government and community."</t>
  </si>
  <si>
    <t>Open Government Plan calls for a "Description of how the Village will enhance and expand opportunities for the public to participate throughout each department’s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Village’s existing participatory processes; and proposed changes to internal management and administrative policies to increase public participation." and "The Open Government Portal shall include a mechanism for the public to give feedback on and assess the quality of published information, provide input about what information should be a priority for publication, and provide input on the Village’s Open Government Plan."</t>
  </si>
  <si>
    <t xml:space="preserve">A close fit: "The City of Boston CIO is authorized and directed to regularly consult with experts, thought leaders and key stakeholders for the purpose of exploring options for the implementation of policies and practices arising under or related to this Executive Order." </t>
  </si>
  <si>
    <t xml:space="preserve">"The Open Data Portal shall include a mechanism for the public to provide suggestions about what Open Data should be a priority for publication and give feedback on the published Open Data. The Department Head, in consultation with the Department of Law, ITS and the Office of Innovation, reserves all rights to determine whether any cataloged Dataset shall be published as Open Data." </t>
  </si>
  <si>
    <t>"b)    The web portal shall have an option (e.g. a button leading to online form) for collecting public interests in new datasets online.  The public may also contact their City councilmembers to give feedback and make requests for future releases of open data.
c)     To facilitate transparency, understanding, and dialogue between the City and the public, the City Manager may conduct a data census each year to evaluate the data its departments maintain and publish pursuant to Sec. 2-448.  The City Manager shall make the results of any data census publicly available."</t>
  </si>
  <si>
    <t>"At least once annually, the Executive Committee shall have an open meeting at which members of the public may attend and directly provide the Executive Committee with input." and "Additionally, the Chief
Data Officer will hold quarterly sessions, which will be open to the general public, in order to facilitate better cooperation between the City and Cincinnati’s private technology development community. The purpose of these sessions will be to solicit feedback on desired datasets not yet published in open format, and to gain a greater understanding of private-sector needs and recommendations."</t>
  </si>
  <si>
    <t>The open data portal shall "provide functionality to 
solicit feedback from the public and to encourage public discussion on open data policies and 
data set availability"</t>
  </si>
  <si>
    <t>"The EDO, Open Data Advisory Board and departments should provide opportunities for the public to participate and provide feedback on methods for data sharing and priorities for data availability."</t>
  </si>
  <si>
    <t>"The Plan shall be formulated with the input of senior policy, legal, and technology leadership in the Town; open government experts; and the general public." and the Open Government Plan shall include "Public Participation: Description of how the Town will enhance and expand opportunities for the public to participate throughout each  department’s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Town’s existing participatory processes; and proposed changes to internal management and administrative policies to increase public participation." and "The Open Government Portal shall include a mechanism for the public to give feedback on and assess the quality of published information, provide input about what information should be a priority for publication, and provide input on the Town’s Open Government Plan."</t>
  </si>
  <si>
    <t>close fit: a. The web portal shall have a mechanism for suggesting additional public data sets to be
posted. The requests will be reviewed and prioritized based on the amount of effort required
to produce the public data set</t>
  </si>
  <si>
    <t>The City anticipates that making government data open in easy to find and usable formats
will create effective and meaningful opportunities for the City and members of the public to
work collaboratively to generate new ideas to solve complex challenges. An open data initiative
will allow a more diverse body of expertise to develop new analyses, insights and findings that
will allow the City to provide more efficient and effective government services.</t>
  </si>
  <si>
    <t>Section 3 Governance: 
b.        In order to increase and improve use of the City's open data, the Governance Committee will actively encourage department and public participation by providing regular opportunities for feedback and collaboration.</t>
  </si>
  <si>
    <t>In order to increase and improve use of the City’s open data, the Open Data Leadership Board will actively encourage department and public participation through providing regular opportunities for feedback and collaboration on the portal and through internal and public MesaStat sessions.</t>
  </si>
  <si>
    <t>"The City's Communication and Public Engagement Division will solicit feedback on the technical implementation plan within 60 days of its preparation... The Communication and Public Engagement Division will coordinate annual opportunities for community collaboration related to the City's Open Data program."</t>
  </si>
  <si>
    <t xml:space="preserve">b. In order to increase and improve use of the city’s open data, the City Manager’s Office will actively encourage department and public participation through providing regular opportunities for feedback and collaboration.
</t>
  </si>
  <si>
    <t>Annually update and publish the Open Data Plan based on recommendations and requirements solicited from elected officials, department management, department Open Data Champions, business partners and members of the public.</t>
  </si>
  <si>
    <t xml:space="preserve">In order to increase and improve use of the city's open data, the IT Steering Committee will actively encourage agency and public participation by providing regular opportunities for feedback and collaboration. </t>
  </si>
  <si>
    <t xml:space="preserve">In order to increase and improve use of the City’s Open Data, the DG Working Group
will actively encourage participation by City Agencies, Contractors and the public by providing
regular opportunities for feedback and collaboration.
</t>
  </si>
  <si>
    <t xml:space="preserve">This was completed through the city's posting of the draft policy on the website and community engagement events </t>
  </si>
  <si>
    <t xml:space="preserve">6. The appropriate City representatives shall plan, execute, and monitor the Open Data Initiative including actively encouraging departmental, partner and public participation.
</t>
  </si>
  <si>
    <t>4.3.8. Actively encourage department and public participation through providing regular opportunities for feedback and collaboration on the Portal and applicable public meetings.
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t>
  </si>
  <si>
    <t>The report shall be available online through the City's website and Open Data Portal, and shall include a mechanism for public comment and feedback</t>
  </si>
  <si>
    <t>E. Incorporate public perspectives into policy implementation through channels such as the Taking Charge survey or an online Open Data survey portal</t>
  </si>
  <si>
    <t>6. Develop a process for prioritizing datasets to be released onto the UG Open Data site, which takes into account: a. Relationship to the Mayor&amp;rsquo;s and Board of Commissioners&amp;rsquo; initiatives and strategic goals; b. New and existing signals of interest from the public (such as frequency of records requests and survey feedback); c. Cost</t>
  </si>
  <si>
    <t>4.3.8. Actively encourage department and public participation through providing regular opportunities for feedback and collaboration on the Portal and applicable public meetings.</t>
  </si>
  <si>
    <t xml:space="preserve">Proactively consult with members of the public, department staff, journalists, researchers, and other stakeholders to identify the datasets which will have the greatest benefit to city residents and civic improvement in Milwaukee if published in a high quality manner;
b. In order to increase and improve use of the city’s open data, the Chief Information Officer and the City Information Management Committee will actively encourage department and public participation through providing regular opportunities for feedback and collaboration. The Chief Information Officer shall investigate establishing an online mechanism to solicit feedback from the public.
</t>
  </si>
  <si>
    <t>Serve as a data ombudsman for the public, receiving and responding to public input regarding the City of Wichita's Open Data Policy and activities;
CDO shall establish and maintain on the open data catalog website an online forum to solicit feedback from the public and to encourage public discussion on open data policies and dataset availability.</t>
  </si>
  <si>
    <t>Develop and implement a process for prioritizing the release of Data or Data Sets to the Open Data portal, which takes into account new and existing signals of interest from the public (such as the frequency of open records requests), the City’s programmatic priorities, existing opportunities for Data use in the public interest and cost;
B. In order to increase and improve use of the City’s Open Data and Data Sets, the Communications Office will actively encourage department and public participation through providing regular opportunities for feedback and collaboration.</t>
  </si>
  <si>
    <t xml:space="preserve">Public Feedback. The Open Data Portal shall include a mechanism for the public to give feedback on and assess the quality of published information, provide input about what information should be a priority for publication, and provide input on the County’s Open Data Plan.
</t>
  </si>
  <si>
    <t>To ensure that the commitments and goals as set forth in this Resolution are met, the Office of the Chief Information Officer will actively encourage department and public participation by providing regular opportunities for feedback and collaboration.</t>
  </si>
  <si>
    <t>WHEREAS, access to public information promotes a higher level of civic engagement and allows citizens to provide valuable feedback to government officials regarding local issues; and</t>
  </si>
  <si>
    <t>The City’s Open Data Web Portal shall include a mechanism for the public to give feedback on and assess the quality of published information, provide input about what information should be a priority for publication, and provide a means for telling the City how such open data is being used.</t>
  </si>
  <si>
    <t>A. Implement a mechanism or mechanisms to solicit public feedback and encourage discussion on policies and public datasets available on the Open Data Portal.</t>
  </si>
  <si>
    <t>b. In order to increase and improve use of the City’s open data, the Chief Information Officer will actively encourage agency and public participation through providing regular opportunities for feedback and collaboration.</t>
  </si>
  <si>
    <t>"Within 120 days of the date of this Order, the City Administrator and each Deputy Mayor shall, collaborating with their cluster agencies, and OCTO, identify at least 3 new high-value datasets to publish to the Data Catalog, in accordance with OCTO’s open data standards. The identified high-value datasets will not be currently available, or not available in an exportable format. For the purposes of this section, “high-value dataset” includes agency outcome data, agency caseload data, data reported to the federal government by the agency, agency data reported as part of the performance measurement process, and any data that is tracked by the agency that is not protected data"</t>
  </si>
  <si>
    <t>The Order is effective within 7 days; some datasets are required to be posted within 60 days 90 days or 180 days.</t>
  </si>
  <si>
    <t>CDO to create timelines with Data Coordinators disgression given to CDO.</t>
  </si>
  <si>
    <t>Mentioned in c. of Open Government Plan "c. Schedule. Inasmuch as timely and consistent publication of information is an essential component of open government, the County shall develop schedules for making information available to the public and indicating when such information is updated."</t>
  </si>
  <si>
    <t>Dates set for creation of technical standards manuel and agency compliance: "Within one hundred eighty days of the effective date of this chapter the department shall prepare and publish a technical standards manual for the publishing of public data sets in raw or unprocessed form through a single web portal by city agencies for the purpose of making public data available to the greatest number of users and for the greatest number of applications and shall whenever practicable use open standards for web publishing and e-government. Such manual shall identify the reasons why each technical standard was selected and for which types of data it is applicable and may recommend or require that data be published in more than one technical standard. The manual shall include a plan to adopt or utilize a web application programming interface that permits application programs to request and receive public data sets directly from the web portal. Such manual shall be updated by the department as necessary."
"Within eighteen months of the effective date of this chapter the department shall submit a compliance plan to the mayor and the council and shall make such plan available to the public on the web portal. Each agency shall cooperate with the department in its preparation of such plan. The plan shall include a summary description of public data sets under the control of each agency on or after the effective date of this chapter and shall prioritize such public data sets for inclusion on the single web portal on or before December 31 2018 in accordance with the standards promulgated by the department pursuant to section 23-505 and shall create a timeline for their inclusion on the single web portal. If a public data set or sets cannot be made available on the single web portal on or before December 31 2018 the plan shall state the reasons why such set or sets cannot be made available and to the extent practicable the date by which the agency that owns the data believes that it will be available on the single web portal."
"No later than July fifteen 2014 and every July fifteen thereafter the department shall submit and post on the web portal an update of the compliance plan to the mayor and the council until all public data sets have been made available through a single web portal in compliance with this chapter. Such update shall include the specific measures undertaken to make public data sets available on the single web portal since the immediately preceding update specific measures that will be undertaken prior to the next update an update to the list of public data sets if necessary any changes to the prioritization of public data sets and an update to the timeline for the inclusion of data sets on the single web portal if necessary. If a public data set cannot be made available on the single web portal on or before December 31 2018 the update shall state the reasons why it cannot and to the extent practicable the date by which the agency believes that such public data set will be available on the single web portal."</t>
  </si>
  <si>
    <t>n/a (90 days for research report/then extended; research plan set to: "Develop a feasible plan for implementation with consideration of the challenges inherent in the training and cultural change which is necessary for the adoption of new policies and technologies within city government.")</t>
  </si>
  <si>
    <t>"By no later than September 30 2013 and thereafter the public data sets that agencies make available on the Internet shall be accessible through a single web portal that is linked to the city’s website."</t>
  </si>
  <si>
    <t>Within 60 days of the effective date of this Act, the Office of the Governor shall prepare and publish: (1) a technical standards manual for the publishing of public data sets in raw or unprocessed form through a single web portal by State agencies for the purpose of making public data available to the greatest number of users and for the greatest number of applications and shall, whenever practicable, use open standards for web publishing and e-government." "Within 120 days of the effective date of this Act, each State agency shall submit a compliance plan, together with a draft long-term strategic enterprise application plan consistent with this Act, to the Office of the Governor and shall make such plan available to the public on the data.illinois.gov web portal."</t>
  </si>
  <si>
    <t xml:space="preserve">"-158. AgencyCompliancePlan. (a) Within l.S. months after this Article takes effect the Department must submit Compliance Plan to the Executive and Council and must make the Plan available to the public on the web portal. Each agency must cooperate with the Department in its preparation of the Plan. The Plan must: (1)  include summary description of public data set under the control of each agency on or after this Article takes effect; (2) prioritize the public data sets for inclusion on the single web portal on or before December .lL 2018 under the standards adopted by the Department under Section 2-157; and (3) create timeline for their inclusion on the single web portal (b) If public data set cannot be made available on the single web portal on or before December .lL 2018 the Plan must state the reason why the set cannot be made available and to the extent practicable the date Qy which the agency believes that it will be available on the single web portal. (c) To prioritize public data sets an agency must consider whether information embodied in the public data set: (1) can be used to Illcrease agency accountability and
responsIveness; (2)  improves public knowledge o f the agency and its operations; (3)  furthers the mission of the agency; (4) creates economic opportunity; or
(5) responds to need or demand identified by public consultation. (d)  No later than July 15 2014 and every July U thereafter the Department must submit and post on the web portal an update ofthe Compliance Plan to the Executive and Council until all public data sets have been made available through g single web portal as required by this Article. The update must include: (1)  the specific measures taken to make g public data set available on the single web portal since the previous update (2)  any specific measure that will be taken before the next update; (3) an update to the list ofpublic data sets if necessary; (4) any change to the prioritization ofpublic data sets; and (5)  an update to the timeline for the inclusion of g public data set on the single web portal if necessary. (e) If a public data set cannot be made available on the single web portal on or before December 31 2018 the update must explain why it cannot and to the extent practicable specify the date by which the agency believes that the public data set will be available on the single web portaL" </t>
  </si>
  <si>
    <t xml:space="preserve">In the annual compliance report the Chief Data Officer will review and make recommendations for each specific agency about timelines for implementation. </t>
  </si>
  <si>
    <t>The policy calls for the identification of public information not currently made available online and the implementation of a process including timeline and benchmarks for making that information available.</t>
  </si>
  <si>
    <t>The Open Data Handbook (the detailed guidance created by the policy) will direct agency timelines for  schedules for initial and ongoing publiscation and the policy notes that "covered State entities and all other participating agencies authorities and localities shall not be prevented from publishing data in advance of the dates set in their schedules if the data has been approved for publication"</t>
  </si>
  <si>
    <t>Close fit:
Section 4. Open Data Advisory Board
(A) ..."The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t>
  </si>
  <si>
    <t>Does the opposite: "(c) Reexamine existing data stored in a restricted format to which the state of New Hampshire does not own the rights every 4 years to determine if the format has become open and if not whether an appropriate open standard exists."</t>
  </si>
  <si>
    <t>Includes timelines for nearly every requirement outlined</t>
  </si>
  <si>
    <t>Timelines to be determined by Open Data Management team. Relevant language: "Section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"public" or "not yet public"; Departments will work with Metro Technology Services to develop strategies and timelines for publishing open data containing information in a way that is complete, reliable, and has a high level of detail."</t>
  </si>
  <si>
    <t>A close fit: a "regular basis": "f. Each city department shall make reasonable and appropriate efforts to update its public data on a regular basis to preserve the integrity and usefulness of the data sets. "</t>
  </si>
  <si>
    <t xml:space="preserve">"Within 30 days of the date of this order, each state agency covered by this order shall identify an Agency Data Officer ... " "Within 90 days of the date of this order, each ADO shall propose to the CDO an initial list of data sets from his or her agency to be made available on the Connecticut Open Data Portal ... " </t>
  </si>
  <si>
    <t xml:space="preserve">A close fit: "(e) The Open Data Management team shall establish and publish a timeline for the completion of the aforementioned actions. The timeline shall designate a date for publishing an initial group of “Pilot” datasets, as well as a schedule for further disclosures." </t>
  </si>
  <si>
    <t>A close fit: "Establish timelines with the Open Data Officer for publishing the public data on the Open Data Portal."</t>
  </si>
  <si>
    <t>"Within one (1) year of the effective date of this ordinance, the City Manager shall formulate an internal policy to create rules and standards to implement this Article."</t>
  </si>
  <si>
    <t xml:space="preserve">Establishes a detailed timeline </t>
  </si>
  <si>
    <t>Assigns dates to several key points, including: "As soon as practical, but not later than July 1, 2016, the items identified in the plan as being of interest to the public must begin to be published to the internet"</t>
  </si>
  <si>
    <t>Sets timelines including: "There shall be a City Open Data Portal available within 120 days of this 
policy enactment"</t>
  </si>
  <si>
    <t>Sets various timelines</t>
  </si>
  <si>
    <t>close fit: Section 3 Governance: 
a.        Implementation of the Open Data Initiative will be overseen by the Governance Committee, which will work with the City's departments and divisions to;
6.        Develop and oversee a routinely updated, public timeline for new dataset publication; and</t>
  </si>
  <si>
    <t xml:space="preserve">Within one year of the effective data of this Management Policy, and thereafter no later than June 30th of each year, the Open Data Board shall submit to the City Manager an annual Open Data Report. The report shall include an assessment of progress towards achievement of the goals of the City's open data program, a list of datasets currently available on the Open Data Web Portal, and a description and publication timeline for datasets envisionsed to be published on the portal the folowing year. 
</t>
  </si>
  <si>
    <t>"Within one hundred eighty days of the effective date of this resolution, that the City's Information Technology Services (ITS) Department shall prepare and publish guidelines setting forth the technical standards for the publishing of public data sets... The City's Communication and Public Engagement Division will solicit feedback on the technical implementation plan within 60 days of its preparation... The City's ITS Department will work with all city departments to publish an initial open data release plan within twelve months of the passing of this resolution... 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t>
  </si>
  <si>
    <t xml:space="preserve">Section 3. That the appropriate City representatives shall plan, execute, and monitor the Open Data Initative; shall actively encourage departmental, partner and public participation; and shall annually submit an open data progress report to the City Council. </t>
  </si>
  <si>
    <t>Work with the Open Data Team to set appropriately ambitious timelines for the
publication of datasets.</t>
  </si>
  <si>
    <t xml:space="preserve">The IT Steering Committee shall provide an update on the Open Data Initiative during the Technology Service's Annual Budget Report to the City Council. Thisreport shall include an assessment of progress toward achievement of the goals of the city's open data program, a list of how datasets currently available on the Open Data Portal have furthered or will further the City's strategic goals, and a description and publication timeline for datasets to be published on the portal in the following year. </t>
  </si>
  <si>
    <t xml:space="preserve">partially: The City Manager will issue an annual report to the City Council regarding the state of the Open
Data Portal, including number, quality, and description of datasets and visualizations posted. </t>
  </si>
  <si>
    <t xml:space="preserve">The City Manager will issue an annual report to the City Council regarding the state of the Open Data Portal, including number, quality, and description of datasets and visualizations posted. </t>
  </si>
  <si>
    <t>6.2. This AR will be reviewed as needed, but no less frequently than every three years.</t>
  </si>
  <si>
    <t xml:space="preserve">Within one year of the effective date of this policy, and annually thereafter, the ITD, in partnership with departments and Open Data Governance body shall publicly report to the Mayor or his or her designee on the progress toward achieving the goals of the City's Open Data Program. The report shall include a list of datasets to be published on the portal the following year. The report shall contain suggestions for improving the City's Open Data management process in order to ensure that the City continues to move toward achievement of the program's goals. The report shall be available online through the City's website and Open Data Portal, and shall include a mechanisms for public comment and feedback. </t>
  </si>
  <si>
    <t>Any and all other considerations necessary to implement the program set forth above in a timely and efficient manner.</t>
  </si>
  <si>
    <t>F. Shall annually submit on or before July 1 of each year an Open 5 Data Initiative progress report with accompanying 6 recommendations to the Mayor and City Council.</t>
  </si>
  <si>
    <t>4.5.1. The report shall include an assessment of progress towards achievement of the goals of the city’s Open Data program, a list of Data Sets currently available on the Portal, and a description and publication timeline for Data Sets envisioned to be published on the Portal.</t>
  </si>
  <si>
    <t>Develop and oversee a routinely updated, public timeline for new dataset publication; and</t>
  </si>
  <si>
    <t>CDO, in conjunction with the City Manager's Office, shall convene an interagency working group to establish standards for the collection of enterprise data inventory listings, including standards and specific criteria for determining what types of datasets should be included in the listings, as well as a timeline for the completion of the enterprise data inventory. The inventory shall be built out over time, with the ultimate goal of including agency datasets of public value in the agency's enterprise data inventory listings, to the extent practicable.</t>
  </si>
  <si>
    <t>Develop and oversee a routinely updated, public timeline for new Data and Data Set publication; and</t>
  </si>
  <si>
    <t>Timely: Datasets are released in a reasonable timeframe, and are maintained ongoing.</t>
  </si>
  <si>
    <t>(7) Establishing timelines, in coordination with agency and departmental designees, for publishing public data on the open data portal.</t>
  </si>
  <si>
    <t>The City of Tempe shall establish an Open Data Program to advance the timely and consistent publication of publically releasable information as open data in compliance with Arizona law and applicable retention schedules.</t>
  </si>
  <si>
    <t>Within one year of the effective date of this Resolution, and thereafter no later than March 1st of each year, the Open Data Coordinator shall publish an annual Open Data Report. The report shall include an assessment of progress towards achievement of the goals of the City’s Open Data Program, an assessment of how the City’s open data work has furthered or will further the City’s programmatic priorities, and a description and publication timeline for datasets envisioned to be published by the City in the following year.</t>
  </si>
  <si>
    <t>In coordination with the Chief Innovation Officer (CIO), each City agency and department shall develop a schedule for making information available to the public and updating it on a regular basis.</t>
  </si>
  <si>
    <t>J. Work with the Open Data Team to set appropriately ambitious timelines for the publication of datasets.
v. Participate in events such as community forums, hackathons, and webinars to promote Open Data and the City’s Open Data Program in particular.</t>
  </si>
  <si>
    <t>Close fit: CDO &amp; Data Coordinators have a process that uses quarterly reports and an annual plan to review data releases.</t>
  </si>
  <si>
    <t xml:space="preserve">The annual compliance report (to be filed no later than July 15th) will review the existing process establish ("on an agency specific basis") reasonable timelines implementation improvements and commentary on the current state of data release. </t>
  </si>
  <si>
    <t>Does the opposite: "The State does not warrant the fitness of any data set for a particular purpose and shall not be liable for any deficiencies in the completeness or accuracy of any data set except where the States conduct would constitute gross negligence wilful and wanton misconduct or intentional misconduct."</t>
  </si>
  <si>
    <t xml:space="preserve">Departments shall conduct quarterly reviews of "the quality of their data, their progress on providing access to all data sets requested by the public, and the inclusion of new data sets" ; "Staff will maintain Department data appropriately in order to provide accurate and timely data sets for the Open Data Portal" </t>
  </si>
  <si>
    <t xml:space="preserve">The Transparency Advisory Board will work to create a "well-designed" public information system for data quality which includes provisions such as a public listing of data and a process for continuous publishing. </t>
  </si>
  <si>
    <t>close fit:
Section 4. Open Data Advisory Board
(B) ODAB...will consider whether the information embodied in the proposed Dataset: (1) Is reliable and accurate...
(C) Each City department, office, administrative unit, commission, board, advisory committee or other unit of City government within the official jurisdiction of the Executive Branch shall make reasonable and appropriate efforts to update the Data included in any Dataset on a regular basis.</t>
  </si>
  <si>
    <t>Process conducted by commissioner: "I. The commissioner shall assist state agencies in the purchase or creation of data processing devices or systems that comply with open standards for the accessing storing or transferring of data. The commissioner shall:(a) Ensure that any new data standards which the state of New Hampshire defines and to which it owns all rights are open standards compliant. (b) Use open standards unless specific project requirements or excessive cost preclude use of an open data format (c) Reexamine existing data stored in a restricted format to which the state of New Hampshire does not own the rights every 4 years to determine if the format has become open and if not whether an appropriate open standard exists. (d) Make readily accessible on the state website documentation on open data formats used by the state of New Hampshire. When data in open format is made available through the state’s website a link shall be provided to the corresponding data format documentation."</t>
  </si>
  <si>
    <t>Yearly Open Data Reports, §5 "5. Annual Open Data Report
Within one year of the effective date of this Executive Order, and thereafter no later than September 1 of each year, the Open Data Management Team shall submit to the Mayor an annual open data report. Such annual report shall: (i) summarize and comment on the state of open data and dataset availability in City agencies from the previous year; (ii) provide a plan for the next year to improve online public access to public data and maintain data quality. The Open Data Management Team shall present an initial implementation plan to the Mayor within 180 days of this Executive Order."</t>
  </si>
  <si>
    <t>Annual Data Reports, policy to be created by Open Data Mangagement Team and Catalogue system. "(B) 'Open Data Report' is the annual report of the Open Data Management Team, which shall (i) summarize and comment on the state of Open Data availability in Metro Government Departments from the previous year; (ii) provide a plan for the next year to improve online public access to Open Data and maintain data quality. The Open Data Management Team shall present an initial Open Data Report to the Mayor within 180 days of this Executive Order." and "Section 3. Open Data Management Team.
(A) The Chief Information Officer (CIO) of Louisville Metro Government will work with the head of each Department to identify a Data Coordinator in each Department. Data Coordinators will serve as members of an Open Data Management Team facilitated by the CIO and Metro Technology Services. The Open Data Management Team will work to establish a robust, nationally recognized, platform that addresses digital infrastructure and Open Data.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 and "Section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"public" or "not yet public"; Departments will work with Metro Technology Services to develop strategies and timelines for publishing open data containing information in a way that is complete, reliable, and has a high level of detail."</t>
  </si>
  <si>
    <t>A close fit, mentions process TBD: "
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 and "FURTHER RESOLVED: The City Council's Finance and Management Committee shall hear an informational report from the City Administrator or his or her designee every six months informing the public of updates to the data catalog and evaluating the implementation, successes, barriers, and public uses resulting from the Open Data policy for the first two years and henceforth once yearly after the first two years; and be it "</t>
  </si>
  <si>
    <t xml:space="preserve">Includes 1 year progress report to City Council, andmandate to update, but also claims no warranties. "SECTION 3. The Director of Information Technology shall report to the Council on his department's progress in developing procedures to implement the ordinance for the City's Executive Branch within one year of the effective date of this ordinance." AND "(c) Each agency shall update its electronic data sets in the manner prescribed by the director of information technology and as often as is necessary to preserve the integrity and usefulness of the data sets to the extent that the agency regularly maintains or updates the data sets." AND "Sec. 2- .3 City liability for data sets. Data sets shall be available for informational purposes only. The city does not warrant, either expressly or impliedly, the completeness, accuracy, content or fitness of any data set for a particular purpose and shall not be liable for any deficiencies in the completeness or accuracy of any data set, or third-party application utilizing any data set."
</t>
  </si>
  <si>
    <t xml:space="preserve">Close -- Initial data sets for release are identified baed on principles including "the data is reliable and accurate" </t>
  </si>
  <si>
    <t>A close fit: " The Open Government Portal shall include a mechanism for the public to give 
feedback on and assess the quality of published information, provide input about 
what information should be a priority for publication, and provide input on the 
Village’s Open Government Plan."</t>
  </si>
  <si>
    <t>A close fit: "The overarching function of the committee is to vet information proposed to be published to ensure the data provides an accurate statement of the facts, does not violate privacy, and does not compromise personal or public safety concerns"</t>
  </si>
  <si>
    <t xml:space="preserve">A close fit: "Accessible data shall be made available with the highest possible level of granularity in which it was developed by or for a unit." </t>
  </si>
  <si>
    <t>Charges deparments to "Maintain accuracy and quality of supplied data 
sets."</t>
  </si>
  <si>
    <t>"Within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t>
  </si>
  <si>
    <t>An Open Data Review Board will be established... to recommend to the City Manager rules and standards for implementation of an Open Data policy, including a means by which to determine the Data or Data Sets that are appropriate for public accessibility and a timeline for policy implementation.</t>
  </si>
  <si>
    <t>close fit: Section 3 Governance:
5. Establish processes for publishing datasets to the Open Data Portal, including processes for ensuring that datasets are reviewed for use-appropriate formats, quality, timeliness, and exclusion of protected and sensitive information;</t>
  </si>
  <si>
    <t>Establish processes for publishing datasets to the Open Data Web Portal, including processes for ensuring that datasets are reviewed for useappropriate formats, quality, timeliness, and exclusion of protected and sensitive information;</t>
  </si>
  <si>
    <t>"The ITS Department will, whenever practical, work to ensure that new software systems used by the City are designed to facilitate the release of open data... 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t>
  </si>
  <si>
    <t xml:space="preserve">Plan for the upcoming year to improve online public access to Open Data and
maintain data quality; and
</t>
  </si>
  <si>
    <t xml:space="preserve">Publish high quality, updated data with documentation (metadata) and permanence to encourage maximum use </t>
  </si>
  <si>
    <t xml:space="preserve">Via Open Data Standards section </t>
  </si>
  <si>
    <t>Open Data Standards section</t>
  </si>
  <si>
    <t xml:space="preserve">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
</t>
  </si>
  <si>
    <t>Publishing Entities and the ITD shall ensure that Publishable Data is made available and that published data sets adhere to the following principles:</t>
  </si>
  <si>
    <t>5) The following principles shall be used to manage the City’s datasets: A. Completeness: Released datasets will be as complete as possible while complying with legal obligations regarding the release of personal information, proprietary, or other confidential information.</t>
  </si>
  <si>
    <t>Work with City of Wichita agencies to develop a methodology and framework that supports the collection, creation, and maintenance of high quality, highly interoperable data;</t>
  </si>
  <si>
    <t>Establish processes for publishing Data and Data Sets to the Open Data portal, including processes for ensuring that Data and Data Sets reviewed for use-appropriate formats, quality, timeliness and exclusion of protected and sensitive information.</t>
  </si>
  <si>
    <t>(3) Ensure publishable data is in the public domain and can be easily retrieved, downloaded, indexed, sorted, searched, analyzed and reused utilizing readilyavailable and free web search applications and software;</t>
  </si>
  <si>
    <t>The ODC works with City departments and agencies to establish standards for publication of data and the most effective means for making such data available.</t>
  </si>
  <si>
    <t>i. Plan for the upcoming year to improve online public access to Open Data and maintain data quality;</t>
  </si>
  <si>
    <t>close fit: The City Manager is directed to "[i]dentify funding requirements and an implementation timeline for the various elements of the recommendations"</t>
  </si>
  <si>
    <t>The resolutions directs the Commission to identify sources of funding: "BE IT FURTHER RESOLVED that the Commission shall work to identify sources of funding to support the changes needed to make the City of Providence more open and accountable to its constituency as laid out in this Resolution."</t>
  </si>
  <si>
    <t>It estimates a start-up cost of $24000 (split between set-up training and software license costs) with an annual cost of $48000 for software license fees. At the time of passage the funds were not budgeted nor appropriated yet.</t>
  </si>
  <si>
    <t>Mentions but does not ensure funding: "The estimated cost for 2012 is $24,000: $8,000 for set up and training costs and $16,000 for software license fees (four months at $4,000 per month). This has not been budgeted and an appropriation from the contingent reserve may be needed later in the year. The ongoing cost is estimated to be $48,000 annually for software license fees."</t>
  </si>
  <si>
    <t>It appropriates $100000 "or so much thereof as may be necessary for fiscal year 2013-2014 and the same sum or so much thereof as may be necessary for fiscal year 2014-2015 for the office of information practices to establish one full-time equivalent position to promote open data pursuant to this Act and chapter 92F Hawaii Revised Statutes the Uniform Information Practices Act (modified)."</t>
  </si>
  <si>
    <t>Close fit:
Section 4. (D)
The ODAB will establish a more detailed Open Data Implementation Plan that will include additional Open Data Policies, Procedures and Guidelines to be approved by the Mayor. The ODAB will be responsible for an annual Open Data report to the Mayor which advises on the progress made in the previous year and the resources needed for the immediately preceding fiscal year along with future years as information becomes availabile.</t>
  </si>
  <si>
    <t>A close fit: "Within 90 days, the Chief Financial Officer will issue, through separate guidance or as part of any planned comprehensive management guidance (such as the Open Government Governing Board), a framework for how the City of Austin can fund open government initiatives."</t>
  </si>
  <si>
    <t xml:space="preserve">A close fit: directs the open data council to identify the collective cost of operating and investing in open data and funding mechnisms to support open data </t>
  </si>
  <si>
    <t>A close fit: "That the City Manager is hereby directed to prepare all necessary administrative regulations and allocations of staff to further these goals."</t>
  </si>
  <si>
    <t xml:space="preserve">A close fit: the open data plan shall "recommend an initial and ongoing staffing plan; and provide a cost estimate of preparation, planning, implementation, and maintenance" </t>
  </si>
  <si>
    <t>close fit - a. The City will create and maintain an Open Data Portal where the city’s published data will be publicly available upon the city appropriating sufficient funds to create and maintain an Open Data Portal.</t>
  </si>
  <si>
    <t xml:space="preserve">As part of the annual review, the DG Working Group will make funding
recommendations for the upcoming ﬁscal year, as well as suggestions for improving the City’s
Open Data management processes to ensure that the City continues to move towards the
achievement of Open Data Policy goals.
</t>
  </si>
  <si>
    <t>WHEREAS, Mayor Coleman allocated resources in the 2016 proposed budget to establish an open data program; and</t>
  </si>
  <si>
    <t>In developing the Open Data Program, the City Manager may, after considering the priority needs and financial resources of the City, request from the City Council additional funds, if necessary, to support the Progam and the Portal</t>
  </si>
  <si>
    <t>4.1.2. The publishing and update process will be automated where possible to ensure the most current Publishable Data is available on the Portal and to reduce resource time spent in publishing to the Portal;</t>
  </si>
  <si>
    <t>4.5.2. The report shall also include a recommendation on the budget necessary to support the Open Data Program and Portal.</t>
  </si>
  <si>
    <t>d. Appropriate funding requests shall be made by the Chief Information Officer to achieve the goals of this program.</t>
  </si>
  <si>
    <t>Datasets whose release would impose an undue financial or administrative burden to the County;</t>
  </si>
  <si>
    <t>K. In developing the Open Data Program, the City Manager may, after considering the priority needs and financial resources of the City, request from the City Council additional funds, if necessary, to support the Program and the Portal</t>
  </si>
  <si>
    <t>"The Open Government Report will describe steps the agency will take or has taken to enhance and expand its practices to further cooperation among departments, other governmental agencies, the public, and non-profit and private entities in fulfilling its obligations. The Report will include specific details about:
A. Proposed changes to internal management and administrative policies to improve collaboration;
B. Proposals to use technology platforms to improve collaboration among District employees and the public;
C. Descriptions of and links to appropriate websites where the public can learn about existing collaboration efforts; and
D. Innovative methods, such as prizes and competitions, to obtain ideas from and to increase collaboration with those in the private sector, non-profit, and academic communities."</t>
  </si>
  <si>
    <t xml:space="preserve">"Work with Travel Portland and regional partners to promote Portland as a host city for leading with Open Source Software conferences and related technology events such as LinuxCon Innotech etc." </t>
  </si>
  <si>
    <t>"Help establish data standards within and outside the city through collaboration with external organizations."</t>
  </si>
  <si>
    <t>"Collaboration: Steps the City will take to enhance and expand cooperation among City departments and agencies other governmental agencies private and nonprofit entities and the public to fulfill City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t>
  </si>
  <si>
    <t>" The Office of the Governor shall consult with units of local government, not-for-profit organizations with a specialization in technology and innovation, agencies of other states, academic institutions, and voluntary consensus standards bodies, and, when such participation is feasible, in the public interest, and compatible with agency and departmental missions, authorities, and priorities, participate with such bodies in the development of technical and open standards."</t>
  </si>
  <si>
    <t xml:space="preserve">It notes that the city should look for opportunities to partner with the "creative tech sector."  </t>
  </si>
  <si>
    <t xml:space="preserve">Intent mentioned In the introductory language: "WHEREAS, the adoption of open standards improves transparency, access to public information and improved coordination and efficiencies among Departments and partner organizations across the public, nonprofit and private sectors; and"
</t>
  </si>
  <si>
    <t xml:space="preserve">"Finally, the Council finds that an open data policy has been shown to drive increased government efficiency and civic engagement, leading to social and economic benefits as a result of innovative citizen interaction with government. Social and economic benefits include, but are not limited to, empowering citizens through the democratization of information and fostering citizen participation in city government projects, supporting early stage entrepreneurship, encouraging positive environments that contribute to workforce development and job creation, and fostering a positive business environment and public-private partnerships."
</t>
  </si>
  <si>
    <t>"WHEREAS, The Greater Pittsburgh region shares common infrastructure, economy, and history, so sharing information freely and collaboratively will bring greater success for all area municipalities and citizens. The City of Pittsburgh seeks to be a leader and convener in our region around issues of data sharing and best practices;"</t>
  </si>
  <si>
    <t xml:space="preserve">Encourages the council to work with local entities and the legislative and judicial branches to use open data portals established by state entities, create their own open data portals, and adopt policies consistent with the policy established under 10-1402 of this subtitle </t>
  </si>
  <si>
    <t xml:space="preserve">"VIII. Create or explore potential public/private partnerships. 
1) Subject to the approval of the Metropolitan Council and/or Purchasing Agent, as appropriate, ITS and the Office of Innovation shall have the authority to explore agreements 
with external partners to publish and maintain Datasets that are open and freely available while respecting the privacy and security of Protected Information. 
2) The Departments of the Metropolitan Government within the scope of this Executive Order will aspire to: 
a. enhance and expand cooperation among Metropolitan Government departments and agencies, other governmental agencies, private and nonprofit entities, and the public, b. fulfill Metropolitan Government goals and obligations; including proposals to: i. use technology platforms and links to appropriate websites, 
ii. improve and inform the public about existing collaboration efforts, and 
iii. increase use of innovative methods to obtain ideas from, and to increase collaboration with, those in the private sector, nonprofit and academic communities." </t>
  </si>
  <si>
    <t>The Open Government Plan shall include "Collaboration: Steps the Town will take to enhance and expand cooperation among its departments and agencies, other governmental agencies, private and nonprofit entities, and the public, to fulfill Town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t>
  </si>
  <si>
    <t>WHEREAS, the use of Open Data exchange standards improves transparency, access to public information, and improved coordination and efficiencies among organizations across the public, non-profit and private sectors, including within internal city departments</t>
  </si>
  <si>
    <t>The City anticipates that making government data open in easy to find and usable formats will create effective and meaningful opportunities for the City and members of the public to work collaboratively to generate new ideas to solve complex challenges. An open data initiative will allow a more diverse body of expertise to develop new analyses, insights and findings that will allow the City to provide more efficient and effective government services</t>
  </si>
  <si>
    <t>close fit: 5. Encourage innovative uses of the City's publishable data by departments, the public, and other partners.</t>
  </si>
  <si>
    <t>6. Encourage innovative uses of the City’s publishable data by agencies, the public, and other partners.</t>
  </si>
  <si>
    <t>"The Communication and Public Engagement Division will coordinate annual opportunities for community collaboration related to the City's Open Data program."</t>
  </si>
  <si>
    <t>a. The City will develop and implement practices that allow it to: 5. Encourage innovative uses of the city’s publishable data by agencies, the public, and other partners.</t>
  </si>
  <si>
    <t>Section 3. That the appropriate City representatives shall plan, execute and monitor the Open Data Initative; shall actively encourage departmental participation; and shall annually submit an open data progress report to the City Council.</t>
  </si>
  <si>
    <t xml:space="preserve">Support innovative uses of the City’s Publishable Data by City Agencies, Contractors,
other governmental agencies, the public and other partners such as the media, businesses, non-proﬁts and research groups.
</t>
  </si>
  <si>
    <t xml:space="preserve">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t>
  </si>
  <si>
    <t xml:space="preserve">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t>
  </si>
  <si>
    <t xml:space="preserve">Proactively consult with members of the public, departmental staff, researchers, the business community and other stakeholders to identify new datasets and to improve, and increase the use of existing datasets for the greatest benefit of all. </t>
  </si>
  <si>
    <t>WHEREAS, by sharing data freely, the City of Lincoln seeks to develop 10 opportunities for economic development and increased civic engagement for citizens of 11 Lincoln and Lancaster County; and</t>
  </si>
  <si>
    <t>Encouraging innovative uses of the City's publishable data by City staff, the public, and other partners.
Support innovative uses of the City's publishable data by City departments, boards and commissions, City Council, the public, and other partners.</t>
  </si>
  <si>
    <t>Support innovative uses of the city’s publishable data by agencies, the public, and other partners.</t>
  </si>
  <si>
    <t>dentify privately held datasets of public value and work with the owners of those datasets to open the data to the public; and</t>
  </si>
  <si>
    <t>Encourage innovative uses of the City’s Publishable Data by agencies, the public and other partners.
C. Any user of Open Data or Data Sets distributed by the City may modify, use and publish such Open Data or Data Sets without charge.</t>
  </si>
  <si>
    <t>Encourage innovative uses of the District’s publishable data by agencies, the public, and other partners.</t>
  </si>
  <si>
    <t>Notwithstanding any rule, regulation or statute to the contrary, agencies shall be actively encouraged by the Chief Data Officer and the State Treasurer to share open data and datasets with each other without formal agreements, provided that no existing laws regarding the security of personal, private, and confidential information are violated. The sharing of personal, private, or confidential data shall be permitted only when in conformity with restrictions, established by the Chief Data Officer in cooperation with the Attorney General, to ensure that the data is used in a manner that is secure and in conformity with State law.</t>
  </si>
  <si>
    <t>(5) Encourage innovative uses of the City’s publishable data by agencies, the public, and other partners; and</t>
  </si>
  <si>
    <t>Identify data owners to participate in the department’s involvement in the open data program</t>
  </si>
  <si>
    <t>Fostering an environment that encourages open data and collaboration with other city departments and government agencies.</t>
  </si>
  <si>
    <t>Support innovative uses of the City’s publishable data by agencies, the public, and other partners.</t>
  </si>
  <si>
    <t>"Open Government Report. To institutionalize a culture of transparent and open government, accountability, and to expand opportunities for resident participation and collaboration, beginning October 1, 2014, and each year thereafter, each agency shall develop and publish an Open Government Report that will describe how the agency has or will enhance and develop transparency, public participation, and collaboration. Each agency shall include in its open government report a description of the information (including data) that will be made available to the public, formats in which information and data will be made available, a schedule for making the information available, the dates for which information and datasets will be updated, and contact information for agency Open Government Coordinators. The Open Government Report shall address the following topics, and be transmitted to the Mayor and Director of the Office of Open Government:
1) Transparency: The Open Government Report shall reference statutes, regulations, policies, legislative records, budget information, geographic data, crime statistics, public health statistics, and other public records and data, and describe steps each agency has taken or will take to:
A. Meet its legal information dissemination obligations under Freedom of Information Act and Open Meetings Act;
B. Create more access to information and opportunities for public participation; and
C. Conduct its work more openly and publish its information online, including a plan for how each board and commission subject to the Open Meetings Act will ensure that all of its meetings are, where practicable, webcast live on the Internet." AND b. The Open Government Advisory Group shall:
1) Evaluate the District’s progress towards meeting the requirements of this Order and make specific recommendations for improvement; and
2) Assist the Mayor and CDO in creating policy establishing specific criteria for agency identification of protected data in accordance with FOIA, maintenance of existing data, and the creation of data in open formats.
c. The CDO shall publish the evaluation and recommendations on the Open Government Web Portal or create an Open Government Dashboard that will provide the public with both graphic and narrative evaluation information."</t>
  </si>
  <si>
    <t>CDO is tasked with overseeing the "design adoption by COIT and implementation of technical standards for DataSF to ensure that the portal and its datasets are implemented updated and utilized in accordance with San Franciscos open data policies" / CDO is tasked with presenting "an annual updated citywide implementation plan to COIT the Mayor and Board of Supervisors and respond as necessary regarding the status of DataSF in the City."</t>
  </si>
  <si>
    <t>Review processes are included in the annual report: "establish on an agency specific basis reasonable timelines implementation plans and review processes to promote over time and in steadily graduated fashion increased online public access to city agency data sets ... "</t>
  </si>
  <si>
    <t xml:space="preserve">"Departments shall conduct quarterly reviews of "the quality of their data, their progress on providing access to all data sets requested by the public, and the inclusion of new data sets"; "On a quarterly basis, the Open Data Commitee will review the use of the Open Data Policy through comments from staff and the public, including from individuals and firms who have successfully developed applications using Open Data sets" ; "On a quarterly basis, the County Manager and Chief Information Officer will provide a report to the Board with a catalog of published datasets, to ensure that County departments continue to provide access to more datasets" </t>
  </si>
  <si>
    <t>The Order establishes that the main point of implementation and guidance for data release (the Handbook) "may be amended" by the directing agency "from time to time."</t>
  </si>
  <si>
    <t>Section 4. (D)
The ODAB will establish a more detailed Open Data Implementation Plan that will include additional Open Data Policies, Procedures and Guidelines to be approved by the Mayor. The ODAB will be responsible for an annual Open Data report to the Mayor which advises on the progress made in the previous year and the resources needed for the immediately preceding fiscal year along with future years as information becomes availabile.</t>
  </si>
  <si>
    <t xml:space="preserve">The City of Austin’s progress towards meeting this Open Government Directive will be evaluated six (6) months after implementation, one (1) year after implementation, and each subsequent year.  The City shall release the evaluation on the Open Government Web page or create an Open Government Dashboard that will provide the public with both graphic and narrative evaluation information. ...  </t>
  </si>
  <si>
    <t>§5 mandates review. "5. Open Data Report and Policy Review. (A) Within one year of the effective date of this Executive Order, and thereafter no later than September 1 of each year, the Open Data Management Team shall submit to the Mayor an annual Open Data Report. (B) In acknowledgment that technology changes rapidly, in the future, the Open Data Policy should be reviewed and considered for revisions or additions that will continue to position Metro Government as a leader on issues of openness, efficiency, and technical best practices."</t>
  </si>
  <si>
    <t>"Annually, the Records Manager shall submit to the City Manager an annual Open Data Compliance Report prepared with the assistance of the Open Data Advisory Group. This report shall: establish, on a department specific basis, reasonable timelines, implementation plans and review processes to promote, over time and in steadily graduated fashion to increase online public access to City department data sets that are appropriate for online disclosure and that protect against online disclosure of Protected Data; and
summarize and comment on the state of open data and data set availability in City departments."</t>
  </si>
  <si>
    <t>The Open Data Steering Committee shall submit an annual Open Data Report to the City Council by March 31 of each year, beginning in 2017. The report shall include an assessment of progress towards achievement of the goals of the City’s Open Data Initiative, an assessment of the current scope of department compliance, a list of datasets currently available on the Open Data Portal, and a description and publication timeline for datasets envisioned to be published on the portal in the following year</t>
  </si>
  <si>
    <t xml:space="preserve">"(a) Within 180 days of the effective date of this legislation, and thereafter annually, the Open Data Management Team shall submit to the Mayor and Council an annual Open Data Report. (b) In acknowledgment that technology changes rapidly, in the future, the Open Data Policy should be reviewed and considered for revisions or additions that will continue to position the City of Pittsburgh as a leader on issues of openness, efficiency, and technical best practices." </t>
  </si>
  <si>
    <t xml:space="preserve">"Progress toward meeting the Open Government goals set forth in this Resolution shall be evaluated six months from the adoption date of this resolution, again one year from the adoption date, and annually thereafter. The evaluation shall be released on the Open Government Portal and shal include criteria to be developed by the Committee." </t>
  </si>
  <si>
    <t xml:space="preserve">"Within one year of the effective date of this Executive Order, and thereafter no later than September 1 of each year, the Open Data Management Team shall submit to the Mayor an annual Open Data Report. In acknowledgement that technology changes rapidly, in the future the Open Data Policy should be reviewed and considered for revisions or additions that will continue to position The City of Hartford as a leader on issues of openness, efficiency, and technical best practices." </t>
  </si>
  <si>
    <t xml:space="preserve">"On or before January 10 of each year, the council shall report to the Governor and the General Assembly, in accordance with 2-1246 of the State Government Article, on the activities of the council for the previous year and any recommendations for legislation." </t>
  </si>
  <si>
    <t xml:space="preserve">"X. Future review for potential changes to this Executive Order In acknowledgment that technology changes rapidly, in the future, the Open Data Executive Order 
should be reviewed for revisions or additions that will continue to position the Metropolitan Government as a leader on issues of openness, efficiency, collaboration, and information technology best practices." </t>
  </si>
  <si>
    <t xml:space="preserve">"That the City Manager is hereby directed to submit an annual open data report within one year of the effective date of this resolution, and thereafter no later than September 1 of each year. Said report shall summarize the state of the open data policy and recommend any improvements to said policy." </t>
  </si>
  <si>
    <t>"The City shall conduct a yearly review of its progress on providing access to data sets requested by the public through the designated web portal."</t>
  </si>
  <si>
    <t>"The Executive Committee will also be responsible for conducting an annual review (or more ofien, as the Chief Data Officer recommends as necessary) of this Administration Regulation and making recommendations for revision to the City Manager, with the goal of expanding the City’s open data initiative and increasing the
number of open datasets."</t>
  </si>
  <si>
    <t>"a. Within 360 days of the effective date of this Order, and no later than July 15 of each year thereafter, the chair of the Open Data Advisory Group shall submit to the Mayor an annual open data compliance report prepared with the assistance of the Open Data Advisory Group.
b. Such annual report shall (i) establish, on an Agency specific basis, reasonable timelines, implementation plans and review processes to promote, over time and in steadily graduated fashion, increased online public access to city agency data sets except those that are confidential, privileged or otherwise protected by law; and (ii) summarize and comment on the state of open data and data set availability in the Agencies.
c. The report shall be made available on the City data portal."</t>
  </si>
  <si>
    <t>"The plan shall include a guidance document that includes the items identified in the plan that will require review and updating. The guidance document shall be updated on December 15, 2016 and each year thereafter."</t>
  </si>
  <si>
    <t>"In acknowledgement that technology changes rapidly, in the future, the Open Data Policy should 
be reviewed and considered for revisions or additions that will continue to position the City of 
Minneapolis as a leader on issues of openness, efficiency, and technical best practices."</t>
  </si>
  <si>
    <t>"Within one year of the effective date of this AP, the ITOC shall conduct a review of this AP and recommend any changes that may further the purpose and objectives outlined herein."</t>
  </si>
  <si>
    <t>"Progress toward meeting the Open Government goals set forth in this Resolution shall be evaluated six months from the adoption date of this Resolution, again one year from the adoption date, and annually thereafter. The evaluation shall be released on the Open Government Portal, and shall include criteria to be developed by the Advisory Board."</t>
  </si>
  <si>
    <t xml:space="preserve">The Chief Data Officer shall review this Policy within one year of its Effective Date and annually thereafter and propose amendments or revisions as needed.  </t>
  </si>
  <si>
    <t>Section 5: Open Data Report and Review
a)	Within one year of the effective date of this Executive Order, the Governance Committee shall submit an annual Open Data Report to the Mayor. The report shall include an assessment of progress towards achievement of the goals of the City's open data program, a list of datasets currently available on the Open Data Portal, and a description and publication timeline for datasets envisioned to be published on the portal in the following year. Following this initial report, the Governance Committee shall submit an updated report yearly.
b)	During the review and reporting period, the Governance Committee should also make suggestions for improving the City's open data management processes in order to ensure that the City continues to move towards the achievement of the policy's goals.</t>
  </si>
  <si>
    <t>Within one year of the effective date of this Management Policy and thereafter no later han June 30th of each year the Open Data Board shall submit to the City Manager an annual Open Data Report . The report shall include an assessment of the progress of the goals of the City's open data program, a list of datasets currently available on the Open Data Web Portal and a description and publication timeline for datasets envisioned to be on the portal the following year</t>
  </si>
  <si>
    <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t>
  </si>
  <si>
    <t>a. Within one year of the effective date of this resolution, and thereafter no later than October 15th of each year, the City Manager’s Office shall submit to the City Council an annual Open Data Report. The report shall include an assessment of progress towards achievement of the goals of the city’s open data program, a list of datasets currently available on the Open Data Portal, and a description and publication timeline for datasets envisioned to be published on the portal in the following year.</t>
  </si>
  <si>
    <t>Maintain the Open Data Policy and related procedures, the documents that govern the
City’s Open Data Program; review these documents, and update them as necessary, no
less frequently than annually; and drive approval of these documents through the Chief
Technology Officer</t>
  </si>
  <si>
    <t xml:space="preserve">During the review and reporting period, the Open Data Coordinator should also make suggestions for improving the city's open data management processes in order to ensure that the city continues to move towards the achivement of the policy's goals. </t>
  </si>
  <si>
    <t>Status Updates on Open Data Posting
The City Manager will issue an annual report to the City Council regarding the state of the Open
Data Portal, including number, quality, and description of datasets and visualizations posted.
The City Manager's Office will maintain an up-to-date performance dashboard, on the Open
Data Portal or other similarly accessible website, to monitor progress toward specified goals
around transparency, accessibility, and usability of data</t>
  </si>
  <si>
    <t>Status Updates on Open Data Posting: The City Manager will issue an annual report to the City Council regarding the state of the Open Data Portal, including number, quality, and description of datasets and visualizations posted. The City Manager's Office will maintain an up-to-date performance dashboard, on the Open Data Portal or other similarly accessible website, to monitor progress toward specified goals around transparency, accessibility, and usability of data</t>
  </si>
  <si>
    <t>Within one (1)-year of the effective date of the adoption of this Open Data Policy and thereafter on an annual basis, the City Manager shall submit to the City Board of Directors an annual Open  Data Report. The report shall include an assessment of progress towards achievement of the goals of the City's Open Data Policy, an assessment of the current scope of departmental  compliance, a list of datasets currently available on the Open Data Portal and a description and publication timeline for datasets envisioned to be published on the portal in the following year.</t>
  </si>
  <si>
    <t>6.1 Open Data Coordinators shall receive training concerning this AR and specific division, department or office policies and procedures, appropriate to their assigned duties.
6.2. This AR will be reviewed as needed, but no less frequently than every three years.</t>
  </si>
  <si>
    <t>The plan for reporting progress towards the achievement of the goals of the data policy;</t>
  </si>
  <si>
    <t>Within one year of the effective date of this Administrative Regulation the Chief Knowledge Officer shall submit to the Commission of the Unified Government an annual report on the Unified Government&amp;rsquo;s progress toward the goals laid out in Resolution 31-13. The report shall also include a list of datasets currently available on the UG Open Data site, a description and publication timeline for datasets envisioned to be published on the portal in the following year, and recommended changes to the open data program.</t>
  </si>
  <si>
    <t>At the conclusion of each reporting year, the Open Data Governance Committee will also issue a set of recommendations for the City's open data and data management practices to ensure that the City continues to move towards the achievement of its open data policy goals.</t>
  </si>
  <si>
    <t>a. Within one year of the effective date of this policy, and thereafter no later than June of each year, the City Information Management Committee shall publish an annual report which will include an assessment of progress towards achievement of the goals of the city’s Open Data policy. The goals will relate to the nine points in the governance in Section 2a.
b. During the review of the report and at regularly scheduled meetings, the City Information Management Committee should also make suggestions for improving the city’s open data management processes in order to ensure that the city continues to move towards the achievement of the policy’s goals.</t>
  </si>
  <si>
    <t>CDO shall perform a comprehensive review of the Open Data Policy one (1) year after the effective date of this Regulation and annually thereafter. The purpose of the review shall be to determine whether the policy should be revised to incorporate best practices, better meet public needs, or address the impact of the policy on City of Wichita government resources and operations.
CDO's review process shall include a robust opportunity for public input. CDO shall consider including online Collaboration platforms to allow the public to provide suggested line edits to the policy as well as more general feedback.
After each annual review, CDO shall transmit to the City Manager its recommendations for any revisions to the Open Data Policy.</t>
  </si>
  <si>
    <t>A. Within one year of the effective date of this Open Data Policy, during the fourth quarter of each year, the City will publish an Open Data Report.
B. During the review and reporting period, the Data Governance Committee should also make suggestions for improving the City’s Open Data management processes in order to ensure that the City continues to move towards the achievement of the goals contained within the Open Data Policy.</t>
  </si>
  <si>
    <t>Identification of Barriers, Guidance and Revisions. Within 180 days of the Effective Date of this Policy, County Counsel, in consultation with the Chief Data Officer, Chief Information Officer and County Executive Officer, shall review existing county policies to identify impediments to open government and to the use of new technologies and, where necessary, issue clarifying guidance or propose revisions to such policies, where greater openness can be promoted without damage to the County’s legal and financial interests.
The Open Data Coordinator (ODC) is a departmental or agency representative to the Chief Data Officer and works with their department or agency and the CDO to identify datasets for publication to the Open Data Portal. The Open Data Coordinator will ensure that agency or department information and data required to be published in the Open Data Portal is identified, reviewed, and appropriately approved for publication by the agency or department head, or his or her designee. The Open Data Coordinator will document and share best practices and examples of how open data is being leveraged in their department or agency.</t>
  </si>
  <si>
    <t>Within one year of the effective date of this Resolution, and once a year thereafter, the Office of the Chief Information Officer shall submit to the BART Board of Directors an annual Open Data Report. The report shall include an assessment of progress towards achievement of the goals of this Resolution, a list of datasets currently available on the Open Data Portal, and a description and publication timeline for datasets envisioned to be published on the portal in the following year.
During the review and reporting period, the Office of the Chief Information Officer should also make suggestions for improving the District’s open data management processes in order to ensure that the District continues to move towards the achievement of the District's commitment.</t>
  </si>
  <si>
    <t>(a) Within one year of the effective date of the adoption of this policy, and thereafter no later than November 1 of each year, the open data officer shall publicly report on the progress toward achieving the goals of the City’s open data program, an assessment of the current scope of compliance, a list of datasets currently available on the open data portal, and a description and publication timeline for datasets envisioned to be published on the portal in the following year.</t>
  </si>
  <si>
    <t>This policy supersedes all previous policies covering the same or similar topics. Only the City Manager, Chief Innovation and Analytics Officer or the Information Technology Director may grant any exception to this policy. This policy may be reviewed and changed at any time.</t>
  </si>
  <si>
    <t>The Chief Innovation Officer (CIO), at his or her discretion may conduct a review of existing City policies to identify impediments to open government and identify the use of new technologies. Where necessary, the CIO can propose revisions to such policies, including where greater openness can be promoted without damage to the City’s legal and financial interests.</t>
  </si>
  <si>
    <t>D. Annually establish goals for department data to be made open, and make attainment of those goals part of the performance evaluation for the City.</t>
  </si>
  <si>
    <t>a. Within one year of the effective date of this Executive Order, and thereafter no later than May 1st of each year, the Chief Information Officer shall publish an annual Open Data Report. The report shall include an assessment of progress towards achievement of the goals of the City’s Open Data Program, an assessment of how the City’s open data work has furthered or will further the City’s programmatic priorities, and a description and publication timeline for datasets envisioned to be published by the City in the following year.
b. During the review and reporting period, the Chief Information Officer should also make suggestions for improving the City’s open data management processes in order to ensure that the City continues to move towards the achievement of the policy’s goals.</t>
  </si>
  <si>
    <t>Mentioned Sunlight's principles in the policy text?</t>
  </si>
  <si>
    <t>New Orleans, LA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</si>
</sst>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yyyy/mm/dd"/>
    <numFmt numFmtId="166" formatCode="d/m/yyyy"/>
    <numFmt numFmtId="167" formatCode="#,##0.###############"/>
    <numFmt numFmtId="168" formatCode="m/d/yyyy\ h:mm:ss"/>
  </numFmts>
  <fonts count="131" x14ac:knownFonts="1">
    <font>
      <sz val="10"/>
      <color rgb="FF000000"/>
      <name val="Arial"/>
    </font>
    <font>
      <sz val="10"/>
      <name val="Arial"/>
    </font>
    <font>
      <b/>
      <sz val="11"/>
      <color rgb="FF000000"/>
      <name val="Arial"/>
    </font>
    <font>
      <sz val="10"/>
      <color rgb="FF000000"/>
      <name val="Arial"/>
    </font>
    <font>
      <sz val="10"/>
      <name val="Arial"/>
    </font>
    <font>
      <sz val="10"/>
      <name val="Arial"/>
    </font>
    <font>
      <b/>
      <sz val="11"/>
      <color rgb="FFFFFFFF"/>
      <name val="Arial"/>
    </font>
    <font>
      <sz val="11"/>
      <color rgb="FFFFFFFF"/>
      <name val="Arial"/>
    </font>
    <font>
      <b/>
      <i/>
      <sz val="10"/>
      <color rgb="FF000000"/>
      <name val="Arial"/>
    </font>
    <font>
      <sz val="10"/>
      <color rgb="FFFFFFFF"/>
      <name val="Arial"/>
    </font>
    <font>
      <sz val="11"/>
      <color rgb="FF000000"/>
      <name val="Inconsolata"/>
    </font>
    <font>
      <b/>
      <sz val="11"/>
      <color rgb="FFFF9900"/>
      <name val="Arial"/>
    </font>
    <font>
      <sz val="11"/>
      <color rgb="FFFFFFFF"/>
      <name val="Verdana"/>
    </font>
    <font>
      <sz val="10"/>
      <name val="Verdana"/>
    </font>
    <font>
      <sz val="10"/>
      <color rgb="FFF3F3F3"/>
      <name val="Verdana"/>
    </font>
    <font>
      <u/>
      <sz val="10"/>
      <color rgb="FF0000FF"/>
      <name val="Arial"/>
    </font>
    <font>
      <u/>
      <sz val="10"/>
      <color rgb="FF0000FF"/>
      <name val="Arial"/>
    </font>
    <font>
      <u/>
      <sz val="10"/>
      <color rgb="FF0000FF"/>
      <name val="Arial"/>
    </font>
    <font>
      <u/>
      <sz val="10"/>
      <color rgb="FF000000"/>
      <name val="Arial"/>
    </font>
    <font>
      <u/>
      <sz val="10"/>
      <color rgb="FF0000FF"/>
      <name val="Arial"/>
    </font>
    <font>
      <u/>
      <sz val="10"/>
      <color rgb="FF000000"/>
      <name val="Arial"/>
    </font>
    <font>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sz val="10"/>
      <color rgb="FFFFFFFF"/>
      <name val="Verdana"/>
    </font>
    <font>
      <u/>
      <sz val="10"/>
      <color rgb="FF0000FF"/>
      <name val="Arial"/>
    </font>
    <font>
      <u/>
      <sz val="10"/>
      <color rgb="FF0000FF"/>
      <name val="Arial"/>
    </font>
    <font>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sz val="10"/>
      <color rgb="FF1155CC"/>
      <name val="Arial"/>
    </font>
    <font>
      <u/>
      <sz val="10"/>
      <color rgb="FF1155CC"/>
      <name val="Arial"/>
    </font>
    <font>
      <u/>
      <sz val="10"/>
      <color rgb="FF1155CC"/>
      <name val="Arial"/>
    </font>
    <font>
      <u/>
      <sz val="10"/>
      <color rgb="FF1155CC"/>
      <name val="Arial"/>
    </font>
    <font>
      <u/>
      <sz val="10"/>
      <color rgb="FF1155CC"/>
      <name val="Arial"/>
    </font>
    <font>
      <sz val="10"/>
      <color rgb="FF333333"/>
      <name val="Verdana"/>
    </font>
    <font>
      <sz val="10"/>
      <color rgb="FF000000"/>
      <name val="Arial"/>
    </font>
    <font>
      <u/>
      <sz val="10"/>
      <color rgb="FF1155CC"/>
      <name val="Arial"/>
    </font>
    <font>
      <u/>
      <sz val="10"/>
      <color rgb="FF0000FF"/>
      <name val="Arial"/>
    </font>
    <font>
      <u/>
      <sz val="10"/>
      <color rgb="FF0000FF"/>
      <name val="Arial"/>
    </font>
    <font>
      <sz val="9"/>
      <name val="Arial"/>
    </font>
    <font>
      <sz val="10"/>
      <color rgb="FF232323"/>
      <name val="Arial"/>
    </font>
    <font>
      <sz val="9"/>
      <name val="Arial"/>
    </font>
    <font>
      <u/>
      <sz val="10"/>
      <color rgb="FF0000FF"/>
      <name val="Arial"/>
    </font>
    <font>
      <u/>
      <sz val="10"/>
      <color rgb="FF0000FF"/>
      <name val="Arial"/>
    </font>
    <font>
      <u/>
      <sz val="10"/>
      <color rgb="FF0000FF"/>
      <name val="Arial"/>
    </font>
    <font>
      <u/>
      <sz val="11"/>
      <color rgb="FF555555"/>
      <name val="Arial"/>
    </font>
    <font>
      <u/>
      <sz val="10"/>
      <color rgb="FF0000FF"/>
      <name val="Arial"/>
    </font>
    <font>
      <u/>
      <sz val="10"/>
      <color rgb="FF504C4A"/>
      <name val="Georgia"/>
    </font>
    <font>
      <u/>
      <sz val="11"/>
      <color rgb="FF666666"/>
      <name val="Georgia"/>
    </font>
    <font>
      <u/>
      <sz val="10"/>
      <color rgb="FF0000FF"/>
      <name val="Arial"/>
    </font>
    <font>
      <u/>
      <sz val="11"/>
      <color rgb="FF504C4A"/>
      <name val="Georgia"/>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sz val="11"/>
      <name val="Arial"/>
    </font>
    <font>
      <u/>
      <sz val="10"/>
      <color rgb="FF1155CC"/>
      <name val="Arial"/>
    </font>
    <font>
      <u/>
      <sz val="10"/>
      <color rgb="FF0000FF"/>
      <name val="Arial"/>
    </font>
    <font>
      <b/>
      <sz val="10"/>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i/>
      <sz val="10"/>
      <name val="Arial"/>
    </font>
    <font>
      <b/>
      <sz val="10"/>
      <color rgb="FFFFFFFF"/>
      <name val="Arial"/>
    </font>
    <font>
      <sz val="10"/>
      <color rgb="FFFFFFFF"/>
      <name val="Arial"/>
    </font>
    <font>
      <u/>
      <sz val="10"/>
      <color rgb="FF0000FF"/>
      <name val="Arial"/>
    </font>
    <font>
      <u/>
      <sz val="10"/>
      <color rgb="FF0000FF"/>
      <name val="Arial"/>
    </font>
    <font>
      <u/>
      <sz val="10"/>
      <color rgb="FF0000FF"/>
      <name val="Arial"/>
    </font>
    <font>
      <u/>
      <sz val="10"/>
      <color rgb="FF0000FF"/>
      <name val="Arial"/>
    </font>
    <font>
      <sz val="11"/>
      <color rgb="FF000000"/>
      <name val="'Times New Roman'"/>
    </font>
    <font>
      <u/>
      <sz val="10"/>
      <color rgb="FF0000FF"/>
      <name val="Arial"/>
    </font>
    <font>
      <sz val="9"/>
      <color rgb="FF000000"/>
      <name val="Arial"/>
    </font>
    <font>
      <i/>
      <sz val="11"/>
      <color rgb="FF000000"/>
      <name val="Arial"/>
    </font>
    <font>
      <sz val="12"/>
      <color rgb="FF000000"/>
      <name val="Arial"/>
    </font>
    <font>
      <sz val="12"/>
      <color rgb="FF62615E"/>
      <name val="Ff-meta-serif-web-pro"/>
    </font>
    <font>
      <sz val="12"/>
      <name val="Inconsolata"/>
    </font>
    <font>
      <u/>
      <sz val="10"/>
      <color rgb="FF0000FF"/>
      <name val="Arial"/>
    </font>
    <font>
      <b/>
      <sz val="10"/>
      <name val="Arial"/>
    </font>
    <font>
      <b/>
      <sz val="10"/>
      <color rgb="FF000000"/>
      <name val="Arial"/>
    </font>
    <font>
      <u/>
      <sz val="10"/>
      <color rgb="FF0000FF"/>
      <name val="Arial"/>
    </font>
    <font>
      <u/>
      <sz val="10"/>
      <color rgb="FF0000FF"/>
      <name val="Arial"/>
    </font>
    <font>
      <u/>
      <sz val="10"/>
      <color rgb="FF0000FF"/>
      <name val="Arial"/>
    </font>
    <font>
      <sz val="11"/>
      <color rgb="FF000000"/>
      <name val="Arial"/>
    </font>
    <font>
      <sz val="10"/>
      <color rgb="FF504C4A"/>
      <name val="Arial"/>
    </font>
    <font>
      <u/>
      <sz val="10"/>
      <color rgb="FF0000FF"/>
      <name val="Arial"/>
    </font>
    <font>
      <sz val="10"/>
      <color rgb="FF362106"/>
      <name val="Arial"/>
    </font>
    <font>
      <sz val="10"/>
      <color rgb="FF504C4A"/>
      <name val="&quot;Georgia&quot;"/>
    </font>
    <font>
      <sz val="10"/>
      <name val="Times"/>
    </font>
    <font>
      <sz val="10"/>
      <color rgb="FF000000"/>
      <name val="Verdana"/>
    </font>
    <font>
      <sz val="10"/>
      <color rgb="FF000000"/>
      <name val="Times"/>
    </font>
    <font>
      <sz val="11"/>
      <color rgb="FF504C4A"/>
      <name val="Georgia"/>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0"/>
      <color rgb="FF5F5F5F"/>
      <name val="Arial"/>
    </font>
    <font>
      <i/>
      <sz val="10"/>
      <color rgb="FF000000"/>
      <name val="Arial"/>
    </font>
    <font>
      <b/>
      <sz val="10"/>
      <color rgb="FF000000"/>
      <name val="Arial"/>
    </font>
    <font>
      <sz val="10"/>
      <color rgb="FF000000"/>
      <name val="Arial"/>
    </font>
    <font>
      <sz val="14"/>
      <color rgb="FF62615E"/>
      <name val="Futura_md_btmedium"/>
    </font>
    <font>
      <sz val="12"/>
      <name val="Times New Roman"/>
    </font>
    <font>
      <b/>
      <sz val="10"/>
      <name val="Arial"/>
    </font>
    <font>
      <b/>
      <sz val="12"/>
      <color rgb="FF62615E"/>
      <name val="Ff-meta-serif-web-pro"/>
    </font>
    <font>
      <sz val="11"/>
      <color rgb="FF000000"/>
      <name val="Calibri"/>
    </font>
    <font>
      <sz val="12"/>
      <color rgb="FF000000"/>
      <name val="'Times New Roman'"/>
    </font>
  </fonts>
  <fills count="12">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rgb="FFFCE5CD"/>
        <bgColor rgb="FFFCE5CD"/>
      </patternFill>
    </fill>
    <fill>
      <patternFill patternType="solid">
        <fgColor rgb="FF666666"/>
        <bgColor rgb="FF666666"/>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EFEFEF"/>
        <bgColor rgb="FFEFEFEF"/>
      </patternFill>
    </fill>
    <fill>
      <patternFill patternType="solid">
        <fgColor rgb="FFD9D9D9"/>
        <bgColor rgb="FFD9D9D9"/>
      </patternFill>
    </fill>
    <fill>
      <patternFill patternType="solid">
        <fgColor rgb="FFD9D2E9"/>
        <bgColor rgb="FFD9D2E9"/>
      </patternFill>
    </fill>
  </fills>
  <borders count="14">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right/>
      <top/>
      <bottom style="thin">
        <color rgb="FFFFFF00"/>
      </bottom>
      <diagonal/>
    </border>
    <border>
      <left/>
      <right/>
      <top style="thin">
        <color rgb="FFFFFF00"/>
      </top>
      <bottom/>
      <diagonal/>
    </border>
    <border>
      <left/>
      <right style="thin">
        <color rgb="FF000000"/>
      </right>
      <top/>
      <bottom style="thin">
        <color rgb="FFFFFF00"/>
      </bottom>
      <diagonal/>
    </border>
    <border>
      <left/>
      <right style="thin">
        <color rgb="FF000000"/>
      </right>
      <top style="thin">
        <color rgb="FFFFFF00"/>
      </top>
      <bottom/>
      <diagonal/>
    </border>
    <border>
      <left/>
      <right/>
      <top/>
      <bottom style="thin">
        <color rgb="FF000000"/>
      </bottom>
      <diagonal/>
    </border>
    <border>
      <left/>
      <right/>
      <top style="thin">
        <color rgb="FF000000"/>
      </top>
      <bottom/>
      <diagonal/>
    </border>
  </borders>
  <cellStyleXfs count="1">
    <xf numFmtId="0" fontId="0" fillId="0" borderId="0"/>
  </cellStyleXfs>
  <cellXfs count="557">
    <xf numFmtId="0" fontId="0" fillId="0" borderId="0" xfId="0" applyFont="1" applyAlignment="1">
      <alignment wrapText="1"/>
    </xf>
    <xf numFmtId="0" fontId="1" fillId="0" borderId="0" xfId="0" applyFont="1" applyAlignment="1">
      <alignment wrapText="1"/>
    </xf>
    <xf numFmtId="164" fontId="1" fillId="0" borderId="0" xfId="0" applyNumberFormat="1" applyFont="1" applyAlignment="1">
      <alignment wrapText="1"/>
    </xf>
    <xf numFmtId="3" fontId="1" fillId="0" borderId="0" xfId="0" applyNumberFormat="1" applyFont="1" applyAlignment="1">
      <alignment wrapText="1"/>
    </xf>
    <xf numFmtId="10" fontId="1" fillId="0" borderId="0" xfId="0" applyNumberFormat="1" applyFont="1" applyAlignment="1">
      <alignment wrapText="1"/>
    </xf>
    <xf numFmtId="0" fontId="2" fillId="2" borderId="0" xfId="0" applyFont="1" applyFill="1" applyAlignment="1">
      <alignment horizontal="left" vertical="top" wrapText="1"/>
    </xf>
    <xf numFmtId="0" fontId="3" fillId="2" borderId="0" xfId="0" applyFont="1" applyFill="1" applyAlignment="1">
      <alignment horizontal="left" vertical="center"/>
    </xf>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3" fillId="2" borderId="0" xfId="0" applyFont="1" applyFill="1" applyAlignment="1">
      <alignment horizontal="left" vertical="center" wrapText="1"/>
    </xf>
    <xf numFmtId="0" fontId="1" fillId="2" borderId="0" xfId="0" applyFont="1" applyFill="1" applyAlignment="1">
      <alignment horizontal="left" vertical="center" wrapText="1"/>
    </xf>
    <xf numFmtId="0" fontId="1"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xf>
    <xf numFmtId="0" fontId="4" fillId="2" borderId="0" xfId="0" applyFont="1" applyFill="1" applyAlignment="1">
      <alignment wrapText="1"/>
    </xf>
    <xf numFmtId="0" fontId="1" fillId="2" borderId="0" xfId="0" applyFont="1" applyFill="1" applyAlignment="1">
      <alignment horizontal="left"/>
    </xf>
    <xf numFmtId="0" fontId="1" fillId="2" borderId="0" xfId="0" applyFont="1" applyFill="1" applyAlignment="1">
      <alignment horizontal="left" wrapText="1"/>
    </xf>
    <xf numFmtId="0" fontId="1" fillId="2" borderId="0" xfId="0" applyFont="1" applyFill="1" applyAlignment="1">
      <alignment horizontal="left" wrapText="1"/>
    </xf>
    <xf numFmtId="0" fontId="5" fillId="2" borderId="0" xfId="0" applyFont="1" applyFill="1" applyAlignment="1">
      <alignment horizontal="left" wrapText="1"/>
    </xf>
    <xf numFmtId="0" fontId="5" fillId="2" borderId="0" xfId="0" applyFont="1" applyFill="1" applyAlignment="1">
      <alignment horizontal="left" wrapText="1"/>
    </xf>
    <xf numFmtId="0" fontId="4" fillId="2" borderId="0" xfId="0" applyFont="1" applyFill="1" applyAlignment="1">
      <alignment wrapText="1"/>
    </xf>
    <xf numFmtId="0" fontId="5" fillId="3" borderId="0" xfId="0" applyFont="1" applyFill="1" applyAlignment="1">
      <alignment horizontal="left" wrapText="1"/>
    </xf>
    <xf numFmtId="0" fontId="5" fillId="4" borderId="0" xfId="0" applyFont="1" applyFill="1" applyAlignment="1">
      <alignment horizontal="left" wrapText="1"/>
    </xf>
    <xf numFmtId="0" fontId="6" fillId="5" borderId="0" xfId="0" applyFont="1" applyFill="1" applyAlignment="1">
      <alignment horizontal="left" vertical="top" wrapText="1"/>
    </xf>
    <xf numFmtId="0" fontId="7" fillId="5" borderId="0" xfId="0" applyFont="1" applyFill="1" applyAlignment="1">
      <alignment horizontal="left" vertical="top" wrapText="1"/>
    </xf>
    <xf numFmtId="0" fontId="4" fillId="5" borderId="0" xfId="0" applyFont="1" applyFill="1" applyAlignment="1">
      <alignment vertical="top" wrapText="1"/>
    </xf>
    <xf numFmtId="0" fontId="4" fillId="5" borderId="0" xfId="0" applyFont="1" applyFill="1" applyAlignment="1">
      <alignment wrapText="1"/>
    </xf>
    <xf numFmtId="0" fontId="7" fillId="5" borderId="0" xfId="0" applyFont="1" applyFill="1" applyAlignment="1">
      <alignment horizontal="left" vertical="top" wrapText="1"/>
    </xf>
    <xf numFmtId="0" fontId="5" fillId="5" borderId="0" xfId="0" applyFont="1" applyFill="1" applyAlignment="1">
      <alignment vertical="top" wrapText="1"/>
    </xf>
    <xf numFmtId="0" fontId="5" fillId="5" borderId="0" xfId="0" applyFont="1" applyFill="1" applyAlignment="1">
      <alignment wrapText="1"/>
    </xf>
    <xf numFmtId="0" fontId="5" fillId="5" borderId="0" xfId="0" applyFont="1" applyFill="1" applyAlignment="1">
      <alignment wrapText="1"/>
    </xf>
    <xf numFmtId="0" fontId="5" fillId="3" borderId="0" xfId="0" applyFont="1" applyFill="1" applyAlignment="1">
      <alignment wrapText="1"/>
    </xf>
    <xf numFmtId="0" fontId="5" fillId="4" borderId="0" xfId="0" applyFont="1" applyFill="1" applyAlignment="1">
      <alignment wrapText="1"/>
    </xf>
    <xf numFmtId="0" fontId="5" fillId="4" borderId="0" xfId="0" applyFont="1" applyFill="1" applyAlignment="1">
      <alignment wrapText="1"/>
    </xf>
    <xf numFmtId="0" fontId="8" fillId="6" borderId="0" xfId="0" applyFont="1" applyFill="1" applyAlignment="1">
      <alignment horizontal="left" vertical="top"/>
    </xf>
    <xf numFmtId="0" fontId="9" fillId="7" borderId="0" xfId="0" applyFont="1" applyFill="1"/>
    <xf numFmtId="0" fontId="7" fillId="7" borderId="0" xfId="0" applyFont="1" applyFill="1" applyAlignment="1">
      <alignment wrapText="1"/>
    </xf>
    <xf numFmtId="0" fontId="10" fillId="6" borderId="0" xfId="0" applyFont="1" applyFill="1" applyAlignment="1">
      <alignment wrapText="1"/>
    </xf>
    <xf numFmtId="0" fontId="1" fillId="0" borderId="0" xfId="0" applyFont="1" applyAlignment="1">
      <alignment horizontal="left" vertical="top" wrapText="1"/>
    </xf>
    <xf numFmtId="3" fontId="11" fillId="7" borderId="0" xfId="0" applyNumberFormat="1" applyFont="1" applyFill="1" applyAlignment="1">
      <alignment horizontal="center" wrapText="1"/>
    </xf>
    <xf numFmtId="0" fontId="1" fillId="0" borderId="0" xfId="0" applyFont="1" applyAlignment="1">
      <alignment horizontal="left" vertical="top" wrapText="1"/>
    </xf>
    <xf numFmtId="164" fontId="10" fillId="6" borderId="0" xfId="0" applyNumberFormat="1" applyFont="1" applyFill="1" applyAlignment="1">
      <alignment wrapText="1"/>
    </xf>
    <xf numFmtId="164" fontId="9" fillId="7" borderId="0" xfId="0" applyNumberFormat="1" applyFont="1" applyFill="1" applyAlignment="1">
      <alignment wrapText="1"/>
    </xf>
    <xf numFmtId="0" fontId="9" fillId="7" borderId="1" xfId="0" applyFont="1" applyFill="1" applyBorder="1" applyAlignment="1"/>
    <xf numFmtId="0" fontId="4" fillId="0" borderId="0" xfId="0" applyFont="1" applyAlignment="1">
      <alignment horizontal="left" vertical="top" wrapText="1"/>
    </xf>
    <xf numFmtId="0" fontId="12" fillId="7" borderId="0" xfId="0" applyFont="1" applyFill="1" applyAlignment="1">
      <alignment wrapText="1"/>
    </xf>
    <xf numFmtId="0" fontId="4" fillId="0" borderId="0" xfId="0" applyFont="1" applyAlignment="1">
      <alignment horizontal="left" vertical="top" wrapText="1"/>
    </xf>
    <xf numFmtId="0" fontId="1" fillId="0" borderId="2" xfId="0" applyFont="1" applyBorder="1" applyAlignment="1"/>
    <xf numFmtId="0" fontId="1" fillId="0" borderId="0" xfId="0" applyFont="1" applyAlignment="1">
      <alignment vertical="top" wrapText="1"/>
    </xf>
    <xf numFmtId="0" fontId="13" fillId="0" borderId="3" xfId="0" applyFont="1" applyBorder="1" applyAlignment="1">
      <alignment wrapText="1"/>
    </xf>
    <xf numFmtId="0" fontId="1" fillId="0" borderId="0" xfId="0" applyFont="1" applyAlignment="1">
      <alignment vertical="top" wrapText="1"/>
    </xf>
    <xf numFmtId="0" fontId="4" fillId="0" borderId="0" xfId="0" applyFont="1" applyAlignment="1">
      <alignment wrapText="1"/>
    </xf>
    <xf numFmtId="164" fontId="1" fillId="0" borderId="2" xfId="0" applyNumberFormat="1" applyFont="1" applyBorder="1" applyAlignment="1">
      <alignment wrapText="1"/>
    </xf>
    <xf numFmtId="0" fontId="5" fillId="0" borderId="0" xfId="0" applyFont="1" applyAlignment="1">
      <alignment horizontal="left" vertical="top" wrapText="1"/>
    </xf>
    <xf numFmtId="0" fontId="13" fillId="0" borderId="2" xfId="0" applyFont="1" applyBorder="1" applyAlignment="1">
      <alignment wrapText="1"/>
    </xf>
    <xf numFmtId="0" fontId="5" fillId="0" borderId="0" xfId="0" applyFont="1" applyAlignment="1">
      <alignment horizontal="left" vertical="top" wrapText="1"/>
    </xf>
    <xf numFmtId="0" fontId="5" fillId="0" borderId="0" xfId="0" applyFont="1" applyAlignment="1">
      <alignment horizontal="left" wrapText="1"/>
    </xf>
    <xf numFmtId="0" fontId="4" fillId="0" borderId="0" xfId="0" applyFont="1" applyAlignment="1">
      <alignment horizontal="left" vertical="top" wrapText="1"/>
    </xf>
    <xf numFmtId="0" fontId="13" fillId="0" borderId="4" xfId="0" applyFont="1" applyBorder="1" applyAlignment="1">
      <alignment wrapText="1"/>
    </xf>
    <xf numFmtId="0" fontId="4" fillId="0" borderId="0" xfId="0" applyFont="1" applyAlignment="1">
      <alignment wrapText="1"/>
    </xf>
    <xf numFmtId="0" fontId="4" fillId="0" borderId="0" xfId="0" applyFont="1" applyAlignment="1">
      <alignment wrapText="1"/>
    </xf>
    <xf numFmtId="0" fontId="9" fillId="7" borderId="1" xfId="0" applyFont="1" applyFill="1" applyBorder="1"/>
    <xf numFmtId="0" fontId="14" fillId="7" borderId="0" xfId="0" applyFont="1" applyFill="1" applyAlignment="1">
      <alignment wrapText="1"/>
    </xf>
    <xf numFmtId="0" fontId="13" fillId="7" borderId="3" xfId="0" applyFont="1" applyFill="1" applyBorder="1" applyAlignment="1">
      <alignment wrapText="1"/>
    </xf>
    <xf numFmtId="0" fontId="4" fillId="3" borderId="0" xfId="0" applyFont="1" applyFill="1" applyAlignment="1">
      <alignment wrapText="1"/>
    </xf>
    <xf numFmtId="164" fontId="1" fillId="7" borderId="2" xfId="0" applyNumberFormat="1" applyFont="1" applyFill="1" applyBorder="1" applyAlignment="1">
      <alignment wrapText="1"/>
    </xf>
    <xf numFmtId="0" fontId="4" fillId="4" borderId="0" xfId="0" applyFont="1" applyFill="1" applyAlignment="1">
      <alignment wrapText="1"/>
    </xf>
    <xf numFmtId="0" fontId="8" fillId="8" borderId="0" xfId="0" applyFont="1" applyFill="1" applyAlignment="1">
      <alignment horizontal="left" vertical="top"/>
    </xf>
    <xf numFmtId="0" fontId="1" fillId="0" borderId="1" xfId="0" applyFont="1" applyBorder="1"/>
    <xf numFmtId="0" fontId="15" fillId="9" borderId="0" xfId="0" applyFont="1" applyFill="1" applyAlignment="1">
      <alignment wrapText="1"/>
    </xf>
    <xf numFmtId="0" fontId="16" fillId="8" borderId="0" xfId="0" applyFont="1" applyFill="1" applyAlignment="1">
      <alignment vertical="top" wrapText="1"/>
    </xf>
    <xf numFmtId="0" fontId="17" fillId="8" borderId="0" xfId="0" applyFont="1" applyFill="1" applyAlignment="1">
      <alignment horizontal="left" vertical="top" wrapText="1"/>
    </xf>
    <xf numFmtId="0" fontId="18" fillId="8" borderId="0" xfId="0" applyFont="1" applyFill="1" applyAlignment="1">
      <alignment horizontal="left" wrapText="1"/>
    </xf>
    <xf numFmtId="0" fontId="19" fillId="8" borderId="0" xfId="0" applyFont="1" applyFill="1" applyAlignment="1">
      <alignment horizontal="left" vertical="top" wrapText="1"/>
    </xf>
    <xf numFmtId="0" fontId="1" fillId="0" borderId="2" xfId="0" applyFont="1" applyBorder="1"/>
    <xf numFmtId="0" fontId="1" fillId="8" borderId="0" xfId="0" applyFont="1" applyFill="1" applyAlignment="1">
      <alignment horizontal="left" vertical="top" wrapText="1"/>
    </xf>
    <xf numFmtId="0" fontId="20" fillId="10" borderId="0" xfId="0" applyFont="1" applyFill="1" applyAlignment="1">
      <alignment wrapText="1"/>
    </xf>
    <xf numFmtId="0" fontId="21" fillId="8" borderId="0" xfId="0" applyFont="1" applyFill="1" applyAlignment="1">
      <alignment horizontal="left" vertical="top" wrapText="1"/>
    </xf>
    <xf numFmtId="0" fontId="1" fillId="8" borderId="0" xfId="0" applyFont="1" applyFill="1" applyAlignment="1">
      <alignment horizontal="left" vertical="top" wrapText="1"/>
    </xf>
    <xf numFmtId="0" fontId="22" fillId="8" borderId="0" xfId="0" applyFont="1" applyFill="1" applyAlignment="1">
      <alignment horizontal="left" vertical="top" wrapText="1"/>
    </xf>
    <xf numFmtId="0" fontId="23" fillId="8" borderId="0" xfId="0" applyFont="1" applyFill="1" applyAlignment="1">
      <alignment horizontal="left" vertical="top" wrapText="1"/>
    </xf>
    <xf numFmtId="0" fontId="24" fillId="8" borderId="0" xfId="0" applyFont="1" applyFill="1" applyAlignment="1">
      <alignment horizontal="left" vertical="top" wrapText="1"/>
    </xf>
    <xf numFmtId="0" fontId="25" fillId="8" borderId="0" xfId="0" applyFont="1" applyFill="1" applyAlignment="1">
      <alignment horizontal="left" vertical="top" wrapText="1"/>
    </xf>
    <xf numFmtId="0" fontId="1" fillId="8" borderId="0" xfId="0" applyFont="1" applyFill="1" applyAlignment="1">
      <alignment horizontal="left" vertical="top" wrapText="1"/>
    </xf>
    <xf numFmtId="0" fontId="26" fillId="8" borderId="0" xfId="0" applyFont="1" applyFill="1" applyAlignment="1">
      <alignment horizontal="left"/>
    </xf>
    <xf numFmtId="0" fontId="27" fillId="7" borderId="0" xfId="0" applyFont="1" applyFill="1" applyAlignment="1">
      <alignment wrapText="1"/>
    </xf>
    <xf numFmtId="0" fontId="28" fillId="8" borderId="0" xfId="0" applyFont="1" applyFill="1" applyAlignment="1">
      <alignment horizontal="left" vertical="top" wrapText="1"/>
    </xf>
    <xf numFmtId="0" fontId="29" fillId="8" borderId="0" xfId="0" applyFont="1" applyFill="1" applyAlignment="1">
      <alignment vertical="top" wrapText="1"/>
    </xf>
    <xf numFmtId="0" fontId="30" fillId="8" borderId="0" xfId="0" applyFont="1" applyFill="1" applyAlignment="1"/>
    <xf numFmtId="0" fontId="31" fillId="8" borderId="0" xfId="0" applyFont="1" applyFill="1" applyAlignment="1">
      <alignment vertical="top" wrapText="1"/>
    </xf>
    <xf numFmtId="0" fontId="32" fillId="8" borderId="0" xfId="0" applyFont="1" applyFill="1" applyAlignment="1">
      <alignment vertical="top" wrapText="1"/>
    </xf>
    <xf numFmtId="0" fontId="33" fillId="8" borderId="0" xfId="0" applyFont="1" applyFill="1" applyAlignment="1"/>
    <xf numFmtId="0" fontId="34" fillId="8" borderId="0" xfId="0" applyFont="1" applyFill="1" applyAlignment="1">
      <alignment horizontal="left" wrapText="1"/>
    </xf>
    <xf numFmtId="0" fontId="5" fillId="8" borderId="0" xfId="0" applyFont="1" applyFill="1" applyAlignment="1"/>
    <xf numFmtId="0" fontId="35" fillId="9" borderId="0" xfId="0" applyFont="1" applyFill="1" applyAlignment="1">
      <alignment wrapText="1"/>
    </xf>
    <xf numFmtId="0" fontId="36" fillId="9" borderId="0" xfId="0" applyFont="1" applyFill="1" applyAlignment="1">
      <alignment wrapText="1"/>
    </xf>
    <xf numFmtId="0" fontId="37" fillId="9" borderId="0" xfId="0" applyFont="1" applyFill="1" applyAlignment="1">
      <alignment wrapText="1"/>
    </xf>
    <xf numFmtId="0" fontId="38" fillId="9" borderId="0" xfId="0" applyFont="1" applyFill="1" applyAlignment="1"/>
    <xf numFmtId="0" fontId="39" fillId="9" borderId="0" xfId="0" applyFont="1" applyFill="1" applyAlignment="1">
      <alignment wrapText="1"/>
    </xf>
    <xf numFmtId="0" fontId="40" fillId="3" borderId="0" xfId="0" applyFont="1" applyFill="1" applyAlignment="1">
      <alignment wrapText="1"/>
    </xf>
    <xf numFmtId="0" fontId="41" fillId="4" borderId="0" xfId="0" applyFont="1" applyFill="1" applyAlignment="1">
      <alignment wrapText="1"/>
    </xf>
    <xf numFmtId="0" fontId="8" fillId="6" borderId="0" xfId="0" applyFont="1" applyFill="1" applyAlignment="1">
      <alignment horizontal="left" vertical="top"/>
    </xf>
    <xf numFmtId="0" fontId="5" fillId="0" borderId="0" xfId="0" applyFont="1" applyAlignment="1">
      <alignment vertical="top" wrapText="1"/>
    </xf>
    <xf numFmtId="0" fontId="5" fillId="0" borderId="0" xfId="0" applyFont="1" applyAlignment="1">
      <alignment vertical="top" wrapText="1"/>
    </xf>
    <xf numFmtId="0" fontId="5" fillId="0" borderId="0" xfId="0" applyFont="1" applyAlignment="1">
      <alignment wrapText="1"/>
    </xf>
    <xf numFmtId="0" fontId="4" fillId="0" borderId="0" xfId="0" applyFont="1" applyAlignment="1">
      <alignment vertical="top" wrapText="1"/>
    </xf>
    <xf numFmtId="0" fontId="4" fillId="0" borderId="0" xfId="0" applyFont="1" applyAlignment="1">
      <alignment vertical="top" wrapText="1"/>
    </xf>
    <xf numFmtId="0" fontId="1" fillId="0" borderId="0" xfId="0" applyFont="1" applyAlignment="1">
      <alignment wrapText="1"/>
    </xf>
    <xf numFmtId="0" fontId="1" fillId="3" borderId="0" xfId="0" applyFont="1" applyFill="1" applyAlignment="1">
      <alignment wrapText="1"/>
    </xf>
    <xf numFmtId="0" fontId="1" fillId="4" borderId="0" xfId="0" applyFont="1" applyFill="1" applyAlignment="1">
      <alignment wrapText="1"/>
    </xf>
    <xf numFmtId="0" fontId="1" fillId="9" borderId="0" xfId="0" applyFont="1" applyFill="1" applyAlignment="1">
      <alignment vertical="top" wrapText="1"/>
    </xf>
    <xf numFmtId="0" fontId="4" fillId="8" borderId="0" xfId="0" applyFont="1" applyFill="1" applyAlignment="1">
      <alignment horizontal="left" vertical="top" wrapText="1"/>
    </xf>
    <xf numFmtId="0" fontId="4" fillId="8" borderId="0" xfId="0" applyFont="1" applyFill="1" applyAlignment="1">
      <alignment horizontal="left" vertical="top" wrapText="1"/>
    </xf>
    <xf numFmtId="0" fontId="4" fillId="8" borderId="0" xfId="0" applyFont="1" applyFill="1" applyAlignment="1">
      <alignment horizontal="left"/>
    </xf>
    <xf numFmtId="0" fontId="1" fillId="9" borderId="0" xfId="0" applyFont="1" applyFill="1" applyAlignment="1">
      <alignment vertical="top" wrapText="1"/>
    </xf>
    <xf numFmtId="0" fontId="5" fillId="9" borderId="0" xfId="0" applyFont="1" applyFill="1" applyAlignment="1">
      <alignment horizontal="right" vertical="top" wrapText="1"/>
    </xf>
    <xf numFmtId="0" fontId="5" fillId="9" borderId="0" xfId="0" applyFont="1" applyFill="1" applyAlignment="1">
      <alignment horizontal="right" vertical="top" wrapText="1"/>
    </xf>
    <xf numFmtId="0" fontId="5" fillId="9" borderId="0" xfId="0" applyFont="1" applyFill="1" applyAlignment="1">
      <alignment horizontal="right" wrapText="1"/>
    </xf>
    <xf numFmtId="0" fontId="4" fillId="9" borderId="0" xfId="0" applyFont="1" applyFill="1" applyAlignment="1">
      <alignment horizontal="left" vertical="top" wrapText="1"/>
    </xf>
    <xf numFmtId="0" fontId="4" fillId="9" borderId="0" xfId="0" applyFont="1" applyFill="1" applyAlignment="1">
      <alignment horizontal="left" vertical="top" wrapText="1"/>
    </xf>
    <xf numFmtId="0" fontId="4" fillId="9" borderId="0" xfId="0" applyFont="1" applyFill="1" applyAlignment="1">
      <alignment horizontal="right" wrapText="1"/>
    </xf>
    <xf numFmtId="0" fontId="4" fillId="9" borderId="0" xfId="0" applyFont="1" applyFill="1" applyAlignment="1">
      <alignment horizontal="right" wrapText="1"/>
    </xf>
    <xf numFmtId="0" fontId="4" fillId="3" borderId="0" xfId="0" applyFont="1" applyFill="1" applyAlignment="1">
      <alignment horizontal="right" wrapText="1"/>
    </xf>
    <xf numFmtId="0" fontId="4" fillId="4" borderId="0" xfId="0" applyFont="1" applyFill="1" applyAlignment="1">
      <alignment horizontal="right" wrapText="1"/>
    </xf>
    <xf numFmtId="0" fontId="8" fillId="6" borderId="0" xfId="0" applyFont="1" applyFill="1" applyAlignment="1">
      <alignment horizontal="left" vertical="top"/>
    </xf>
    <xf numFmtId="0" fontId="1" fillId="0" borderId="0" xfId="0" applyFont="1" applyAlignment="1">
      <alignment horizontal="left" vertical="top" wrapText="1"/>
    </xf>
    <xf numFmtId="0" fontId="4" fillId="0" borderId="0" xfId="0" applyFont="1" applyAlignment="1">
      <alignment horizontal="left" vertical="top" wrapText="1"/>
    </xf>
    <xf numFmtId="0" fontId="1" fillId="0" borderId="0" xfId="0" applyFont="1" applyAlignment="1">
      <alignment vertical="top" wrapText="1"/>
    </xf>
    <xf numFmtId="0" fontId="4" fillId="0" borderId="0" xfId="0" applyFont="1" applyAlignment="1">
      <alignment wrapText="1"/>
    </xf>
    <xf numFmtId="0" fontId="5" fillId="6" borderId="0" xfId="0" applyFont="1" applyFill="1" applyAlignment="1">
      <alignment vertical="top" wrapText="1"/>
    </xf>
    <xf numFmtId="0" fontId="1" fillId="6" borderId="0" xfId="0" applyFont="1" applyFill="1" applyAlignment="1">
      <alignment horizontal="left" vertical="top" wrapText="1"/>
    </xf>
    <xf numFmtId="0" fontId="5" fillId="0" borderId="0" xfId="0" applyFont="1" applyAlignment="1">
      <alignment vertical="top" wrapText="1"/>
    </xf>
    <xf numFmtId="0" fontId="5" fillId="0" borderId="0" xfId="0" applyFont="1" applyAlignment="1">
      <alignment vertical="top" wrapText="1"/>
    </xf>
    <xf numFmtId="0" fontId="5" fillId="0" borderId="0" xfId="0" applyFont="1" applyAlignment="1">
      <alignment wrapText="1"/>
    </xf>
    <xf numFmtId="0" fontId="4" fillId="0" borderId="0" xfId="0" applyFont="1" applyAlignment="1">
      <alignment vertical="top" wrapText="1"/>
    </xf>
    <xf numFmtId="0" fontId="4" fillId="0" borderId="0" xfId="0" applyFont="1" applyAlignment="1">
      <alignment vertical="top" wrapText="1"/>
    </xf>
    <xf numFmtId="14" fontId="1" fillId="0" borderId="0" xfId="0" applyNumberFormat="1" applyFont="1" applyAlignment="1">
      <alignment wrapText="1"/>
    </xf>
    <xf numFmtId="14" fontId="4" fillId="0" borderId="0" xfId="0" applyNumberFormat="1" applyFont="1" applyAlignment="1">
      <alignment horizontal="right" wrapText="1"/>
    </xf>
    <xf numFmtId="14" fontId="4" fillId="0" borderId="0" xfId="0" applyNumberFormat="1" applyFont="1" applyAlignment="1">
      <alignment horizontal="right" wrapText="1"/>
    </xf>
    <xf numFmtId="0" fontId="42" fillId="6" borderId="0" xfId="0" applyFont="1" applyFill="1" applyAlignment="1">
      <alignment wrapText="1"/>
    </xf>
    <xf numFmtId="165" fontId="1" fillId="0" borderId="0" xfId="0" applyNumberFormat="1" applyFont="1" applyAlignment="1">
      <alignment wrapText="1"/>
    </xf>
    <xf numFmtId="166" fontId="1" fillId="0" borderId="0" xfId="0" applyNumberFormat="1" applyFont="1" applyAlignment="1">
      <alignment wrapText="1"/>
    </xf>
    <xf numFmtId="14" fontId="1" fillId="0" borderId="0" xfId="0" applyNumberFormat="1" applyFont="1" applyAlignment="1">
      <alignment wrapText="1"/>
    </xf>
    <xf numFmtId="0" fontId="1" fillId="3" borderId="0" xfId="0" applyFont="1" applyFill="1" applyAlignment="1">
      <alignment wrapText="1"/>
    </xf>
    <xf numFmtId="0" fontId="1" fillId="4" borderId="0" xfId="0" applyFont="1" applyFill="1" applyAlignment="1">
      <alignment wrapText="1"/>
    </xf>
    <xf numFmtId="0" fontId="8" fillId="9" borderId="0" xfId="0" applyFont="1" applyFill="1" applyAlignment="1">
      <alignment horizontal="left" vertical="top"/>
    </xf>
    <xf numFmtId="0" fontId="1" fillId="9" borderId="0" xfId="0" applyFont="1" applyFill="1" applyAlignment="1">
      <alignment horizontal="left" vertical="top" wrapText="1"/>
    </xf>
    <xf numFmtId="0" fontId="1" fillId="9" borderId="0" xfId="0" applyFont="1" applyFill="1" applyAlignment="1">
      <alignment horizontal="left" vertical="top" wrapText="1"/>
    </xf>
    <xf numFmtId="0" fontId="1" fillId="9" borderId="0" xfId="0" applyFont="1" applyFill="1" applyAlignment="1">
      <alignment wrapText="1"/>
    </xf>
    <xf numFmtId="0" fontId="43" fillId="9" borderId="0" xfId="0" applyFont="1" applyFill="1" applyAlignment="1">
      <alignment horizontal="left" vertical="top" wrapText="1"/>
    </xf>
    <xf numFmtId="0" fontId="44" fillId="9" borderId="0" xfId="0" applyFont="1" applyFill="1" applyAlignment="1">
      <alignment horizontal="left" vertical="top" wrapText="1"/>
    </xf>
    <xf numFmtId="0" fontId="1" fillId="9" borderId="0" xfId="0" applyFont="1" applyFill="1" applyAlignment="1">
      <alignment horizontal="left" vertical="top" wrapText="1"/>
    </xf>
    <xf numFmtId="0" fontId="45" fillId="9" borderId="0" xfId="0" applyFont="1" applyFill="1" applyAlignment="1">
      <alignment horizontal="left" vertical="top" wrapText="1"/>
    </xf>
    <xf numFmtId="0" fontId="46" fillId="9" borderId="0" xfId="0" applyFont="1" applyFill="1" applyAlignment="1">
      <alignment horizontal="left" vertical="top" wrapText="1"/>
    </xf>
    <xf numFmtId="0" fontId="1" fillId="9" borderId="0" xfId="0" applyFont="1" applyFill="1" applyAlignment="1">
      <alignment horizontal="left" vertical="top" wrapText="1"/>
    </xf>
    <xf numFmtId="0" fontId="4" fillId="9" borderId="0" xfId="0" applyFont="1" applyFill="1" applyAlignment="1">
      <alignment horizontal="left"/>
    </xf>
    <xf numFmtId="0" fontId="5" fillId="9" borderId="0" xfId="0" applyFont="1" applyFill="1" applyAlignment="1">
      <alignment horizontal="left" vertical="top" wrapText="1"/>
    </xf>
    <xf numFmtId="0" fontId="5" fillId="9" borderId="0" xfId="0" applyFont="1" applyFill="1" applyAlignment="1">
      <alignment horizontal="left" wrapText="1"/>
    </xf>
    <xf numFmtId="0" fontId="5" fillId="9" borderId="0" xfId="0" applyFont="1" applyFill="1" applyAlignment="1"/>
    <xf numFmtId="0" fontId="5" fillId="8" borderId="0" xfId="0" applyFont="1" applyFill="1" applyAlignment="1">
      <alignment horizontal="left" wrapText="1"/>
    </xf>
    <xf numFmtId="3" fontId="8" fillId="0" borderId="0" xfId="0" applyNumberFormat="1" applyFont="1" applyAlignment="1">
      <alignment horizontal="left" vertical="top" wrapText="1"/>
    </xf>
    <xf numFmtId="3" fontId="1" fillId="0" borderId="0" xfId="0" applyNumberFormat="1" applyFont="1" applyAlignment="1">
      <alignment horizontal="left" vertical="top" wrapText="1"/>
    </xf>
    <xf numFmtId="3" fontId="4" fillId="0" borderId="0" xfId="0" applyNumberFormat="1" applyFont="1" applyAlignment="1">
      <alignment horizontal="left"/>
    </xf>
    <xf numFmtId="3" fontId="4" fillId="0" borderId="0" xfId="0" applyNumberFormat="1" applyFont="1" applyAlignment="1">
      <alignment horizontal="left" vertical="top" wrapText="1"/>
    </xf>
    <xf numFmtId="3" fontId="4" fillId="0" borderId="0" xfId="0" applyNumberFormat="1" applyFont="1" applyAlignment="1">
      <alignment horizontal="right" wrapText="1"/>
    </xf>
    <xf numFmtId="3" fontId="5" fillId="0" borderId="0" xfId="0" applyNumberFormat="1" applyFont="1" applyAlignment="1">
      <alignment horizontal="left" vertical="top" wrapText="1"/>
    </xf>
    <xf numFmtId="3" fontId="47" fillId="0" borderId="0" xfId="0" applyNumberFormat="1" applyFont="1" applyAlignment="1">
      <alignment horizontal="left" vertical="top" wrapText="1"/>
    </xf>
    <xf numFmtId="3" fontId="47" fillId="0" borderId="0" xfId="0" applyNumberFormat="1" applyFont="1" applyAlignment="1">
      <alignment horizontal="left" vertical="top" wrapText="1"/>
    </xf>
    <xf numFmtId="3" fontId="47" fillId="0" borderId="0" xfId="0" applyNumberFormat="1" applyFont="1" applyAlignment="1">
      <alignment horizontal="left" wrapText="1"/>
    </xf>
    <xf numFmtId="3" fontId="48" fillId="0" borderId="0" xfId="0" applyNumberFormat="1" applyFont="1" applyAlignment="1">
      <alignment wrapText="1"/>
    </xf>
    <xf numFmtId="3" fontId="49" fillId="0" borderId="0" xfId="0" applyNumberFormat="1" applyFont="1" applyAlignment="1">
      <alignment horizontal="left" vertical="top" wrapText="1"/>
    </xf>
    <xf numFmtId="3" fontId="4" fillId="0" borderId="0" xfId="0" applyNumberFormat="1" applyFont="1" applyAlignment="1">
      <alignment horizontal="left" wrapText="1"/>
    </xf>
    <xf numFmtId="3" fontId="4" fillId="0" borderId="0" xfId="0" applyNumberFormat="1" applyFont="1" applyAlignment="1">
      <alignment horizontal="left" wrapText="1"/>
    </xf>
    <xf numFmtId="3" fontId="4" fillId="3" borderId="0" xfId="0" applyNumberFormat="1" applyFont="1" applyFill="1" applyAlignment="1">
      <alignment horizontal="left" wrapText="1"/>
    </xf>
    <xf numFmtId="3" fontId="4" fillId="4" borderId="0" xfId="0" applyNumberFormat="1" applyFont="1" applyFill="1" applyAlignment="1">
      <alignment horizontal="left" wrapText="1"/>
    </xf>
    <xf numFmtId="0" fontId="50" fillId="8" borderId="0" xfId="0" applyFont="1" applyFill="1" applyAlignment="1">
      <alignment horizontal="left" vertical="top" wrapText="1"/>
    </xf>
    <xf numFmtId="0" fontId="4" fillId="8" borderId="0" xfId="0" applyFont="1" applyFill="1" applyAlignment="1">
      <alignment horizontal="left"/>
    </xf>
    <xf numFmtId="0" fontId="1" fillId="0" borderId="4" xfId="0" applyFont="1" applyBorder="1"/>
    <xf numFmtId="0" fontId="5" fillId="8" borderId="0" xfId="0" applyFont="1" applyFill="1" applyAlignment="1">
      <alignment vertical="top" wrapText="1"/>
    </xf>
    <xf numFmtId="0" fontId="51" fillId="8" borderId="0" xfId="0" applyFont="1" applyFill="1" applyAlignment="1">
      <alignment vertical="top" wrapText="1"/>
    </xf>
    <xf numFmtId="0" fontId="5" fillId="8" borderId="0" xfId="0" applyFont="1" applyFill="1" applyAlignment="1">
      <alignment wrapText="1"/>
    </xf>
    <xf numFmtId="0" fontId="4" fillId="8" borderId="0" xfId="0" applyFont="1" applyFill="1" applyAlignment="1">
      <alignment wrapText="1"/>
    </xf>
    <xf numFmtId="0" fontId="5" fillId="8" borderId="0" xfId="0" applyFont="1" applyFill="1" applyAlignment="1">
      <alignment horizontal="left" wrapText="1"/>
    </xf>
    <xf numFmtId="0" fontId="1" fillId="0" borderId="0" xfId="0" applyFont="1"/>
    <xf numFmtId="0" fontId="5" fillId="3" borderId="0" xfId="0" applyFont="1" applyFill="1" applyAlignment="1">
      <alignment horizontal="left" wrapText="1"/>
    </xf>
    <xf numFmtId="0" fontId="5" fillId="4" borderId="0" xfId="0" applyFont="1" applyFill="1" applyAlignment="1">
      <alignment horizontal="left" wrapText="1"/>
    </xf>
    <xf numFmtId="0" fontId="8" fillId="0" borderId="0" xfId="0" applyFont="1" applyAlignment="1">
      <alignment horizontal="left" vertical="top"/>
    </xf>
    <xf numFmtId="0" fontId="1" fillId="0" borderId="0" xfId="0" applyFont="1" applyAlignment="1">
      <alignment wrapText="1"/>
    </xf>
    <xf numFmtId="0" fontId="1" fillId="0" borderId="0" xfId="0" applyFont="1" applyAlignment="1">
      <alignment horizontal="left" vertical="top" wrapText="1"/>
    </xf>
    <xf numFmtId="164" fontId="1" fillId="0" borderId="0" xfId="0" applyNumberFormat="1" applyFont="1" applyAlignment="1">
      <alignment wrapText="1"/>
    </xf>
    <xf numFmtId="0" fontId="4" fillId="0" borderId="0" xfId="0" applyFont="1" applyAlignment="1">
      <alignment horizontal="left"/>
    </xf>
    <xf numFmtId="0" fontId="5" fillId="0" borderId="0" xfId="0" applyFont="1" applyAlignment="1">
      <alignment vertical="top" wrapText="1"/>
    </xf>
    <xf numFmtId="0" fontId="1" fillId="8" borderId="0" xfId="0" applyFont="1" applyFill="1" applyAlignment="1">
      <alignment vertical="top" wrapText="1"/>
    </xf>
    <xf numFmtId="0" fontId="5" fillId="8" borderId="0" xfId="0" applyFont="1" applyFill="1" applyAlignment="1">
      <alignment horizontal="left" vertical="top" wrapText="1"/>
    </xf>
    <xf numFmtId="0" fontId="8" fillId="0" borderId="0" xfId="0" applyFont="1" applyAlignment="1">
      <alignment horizontal="left" vertical="top"/>
    </xf>
    <xf numFmtId="0" fontId="52" fillId="0" borderId="0" xfId="0" applyFont="1" applyAlignment="1">
      <alignment horizontal="left" vertical="top" wrapText="1"/>
    </xf>
    <xf numFmtId="0" fontId="53" fillId="6" borderId="0" xfId="0" applyFont="1" applyFill="1" applyAlignment="1">
      <alignment wrapText="1"/>
    </xf>
    <xf numFmtId="0" fontId="54" fillId="0" borderId="0" xfId="0" applyFont="1" applyAlignment="1">
      <alignment wrapText="1"/>
    </xf>
    <xf numFmtId="0" fontId="4" fillId="0" borderId="0" xfId="0" applyFont="1" applyAlignment="1">
      <alignment horizontal="left"/>
    </xf>
    <xf numFmtId="0" fontId="55" fillId="0" borderId="0" xfId="0" applyFont="1" applyAlignment="1">
      <alignment wrapText="1"/>
    </xf>
    <xf numFmtId="0" fontId="56" fillId="6" borderId="0" xfId="0" applyFont="1" applyFill="1" applyAlignment="1">
      <alignment wrapText="1"/>
    </xf>
    <xf numFmtId="0" fontId="57" fillId="0" borderId="0" xfId="0" applyFont="1" applyAlignment="1">
      <alignment vertical="top" wrapText="1"/>
    </xf>
    <xf numFmtId="0" fontId="5" fillId="0" borderId="0" xfId="0" applyFont="1" applyAlignment="1">
      <alignment vertical="top"/>
    </xf>
    <xf numFmtId="0" fontId="58" fillId="0" borderId="0" xfId="0" applyFont="1" applyAlignment="1">
      <alignment wrapText="1"/>
    </xf>
    <xf numFmtId="0" fontId="59" fillId="0" borderId="0" xfId="0" applyFont="1" applyAlignment="1">
      <alignment vertical="top" wrapText="1"/>
    </xf>
    <xf numFmtId="0" fontId="60" fillId="0" borderId="0" xfId="0" applyFont="1" applyAlignment="1">
      <alignment wrapText="1"/>
    </xf>
    <xf numFmtId="0" fontId="61" fillId="0" borderId="0" xfId="0" applyFont="1" applyAlignment="1">
      <alignment wrapText="1"/>
    </xf>
    <xf numFmtId="0" fontId="62" fillId="3" borderId="0" xfId="0" applyFont="1" applyFill="1" applyAlignment="1">
      <alignment wrapText="1"/>
    </xf>
    <xf numFmtId="0" fontId="63" fillId="4" borderId="0" xfId="0" applyFont="1" applyFill="1" applyAlignment="1">
      <alignment wrapText="1"/>
    </xf>
    <xf numFmtId="0" fontId="8" fillId="9" borderId="0" xfId="0" applyFont="1" applyFill="1" applyAlignment="1">
      <alignment horizontal="left" vertical="top"/>
    </xf>
    <xf numFmtId="0" fontId="64" fillId="9" borderId="0" xfId="0" applyFont="1" applyFill="1" applyAlignment="1">
      <alignment horizontal="left" vertical="top" wrapText="1"/>
    </xf>
    <xf numFmtId="0" fontId="4" fillId="9" borderId="0" xfId="0" applyFont="1" applyFill="1" applyAlignment="1">
      <alignment horizontal="left"/>
    </xf>
    <xf numFmtId="0" fontId="4" fillId="9" borderId="0" xfId="0" applyFont="1" applyFill="1" applyAlignment="1">
      <alignment horizontal="left" vertical="top" wrapText="1"/>
    </xf>
    <xf numFmtId="0" fontId="65" fillId="9" borderId="0" xfId="0" applyFont="1" applyFill="1" applyAlignment="1">
      <alignment vertical="top" wrapText="1"/>
    </xf>
    <xf numFmtId="0" fontId="4" fillId="9" borderId="0" xfId="0" applyFont="1" applyFill="1" applyAlignment="1">
      <alignment wrapText="1"/>
    </xf>
    <xf numFmtId="0" fontId="66" fillId="9" borderId="0" xfId="0" applyFont="1" applyFill="1" applyAlignment="1">
      <alignment vertical="top" wrapText="1"/>
    </xf>
    <xf numFmtId="0" fontId="5" fillId="9" borderId="0" xfId="0" applyFont="1" applyFill="1" applyAlignment="1">
      <alignment vertical="top" wrapText="1"/>
    </xf>
    <xf numFmtId="0" fontId="67" fillId="9" borderId="0" xfId="0" applyFont="1" applyFill="1" applyAlignment="1">
      <alignment vertical="top" wrapText="1"/>
    </xf>
    <xf numFmtId="0" fontId="68" fillId="9" borderId="0" xfId="0" applyFont="1" applyFill="1" applyAlignment="1">
      <alignment vertical="top"/>
    </xf>
    <xf numFmtId="0" fontId="69" fillId="9" borderId="0" xfId="0" applyFont="1" applyFill="1" applyAlignment="1">
      <alignment vertical="top" wrapText="1"/>
    </xf>
    <xf numFmtId="0" fontId="5" fillId="9" borderId="0" xfId="0" applyFont="1" applyFill="1" applyAlignment="1">
      <alignment vertical="top"/>
    </xf>
    <xf numFmtId="0" fontId="70" fillId="9" borderId="0" xfId="0" applyFont="1" applyFill="1" applyAlignment="1">
      <alignment wrapText="1"/>
    </xf>
    <xf numFmtId="0" fontId="71" fillId="9" borderId="0" xfId="0" applyFont="1" applyFill="1" applyAlignment="1">
      <alignment wrapText="1"/>
    </xf>
    <xf numFmtId="0" fontId="72" fillId="0" borderId="0" xfId="0" applyFont="1" applyAlignment="1">
      <alignment horizontal="left" vertical="top" wrapText="1"/>
    </xf>
    <xf numFmtId="0" fontId="73" fillId="6" borderId="5" xfId="0" applyFont="1" applyFill="1" applyBorder="1" applyAlignment="1">
      <alignment horizontal="center" vertical="center" wrapText="1"/>
    </xf>
    <xf numFmtId="0" fontId="74" fillId="0" borderId="0" xfId="0" applyFont="1" applyAlignment="1">
      <alignment horizontal="left"/>
    </xf>
    <xf numFmtId="0" fontId="1" fillId="2" borderId="6" xfId="0" applyFont="1" applyFill="1" applyBorder="1" applyAlignment="1">
      <alignment horizontal="center" vertical="center" wrapText="1"/>
    </xf>
    <xf numFmtId="0" fontId="75" fillId="0" borderId="0" xfId="0" applyFont="1" applyAlignment="1">
      <alignment horizontal="left" vertical="top" wrapText="1"/>
    </xf>
    <xf numFmtId="0" fontId="1" fillId="2" borderId="0" xfId="0" applyFont="1" applyFill="1" applyAlignment="1">
      <alignment horizontal="center" vertical="center" wrapText="1"/>
    </xf>
    <xf numFmtId="0" fontId="1" fillId="2" borderId="5" xfId="0" applyFont="1" applyFill="1" applyBorder="1" applyAlignment="1">
      <alignment horizontal="center" vertical="center" wrapText="1"/>
    </xf>
    <xf numFmtId="0" fontId="77" fillId="0" borderId="0" xfId="0" applyFont="1" applyAlignment="1">
      <alignment horizontal="left" vertical="top" wrapText="1"/>
    </xf>
    <xf numFmtId="0" fontId="73" fillId="0" borderId="5" xfId="0" applyFont="1" applyBorder="1" applyAlignment="1">
      <alignment horizontal="center" vertical="center" wrapText="1"/>
    </xf>
    <xf numFmtId="0" fontId="78" fillId="0" borderId="0" xfId="0" applyFont="1" applyAlignment="1">
      <alignment horizontal="left"/>
    </xf>
    <xf numFmtId="0" fontId="1" fillId="2" borderId="6" xfId="0" applyFont="1" applyFill="1" applyBorder="1" applyAlignment="1">
      <alignment horizontal="center" vertical="center" wrapText="1"/>
    </xf>
    <xf numFmtId="0" fontId="79" fillId="0" borderId="0" xfId="0" applyFont="1" applyAlignment="1">
      <alignment vertical="top" wrapText="1"/>
    </xf>
    <xf numFmtId="0" fontId="1" fillId="2" borderId="0" xfId="0" applyFont="1" applyFill="1" applyAlignment="1">
      <alignment horizontal="center" vertical="center" wrapText="1"/>
    </xf>
    <xf numFmtId="0" fontId="80" fillId="0" borderId="0" xfId="0" applyFont="1" applyAlignment="1">
      <alignment vertical="top" wrapText="1"/>
    </xf>
    <xf numFmtId="0" fontId="81" fillId="0" borderId="0" xfId="0" applyFont="1" applyAlignment="1">
      <alignment wrapText="1"/>
    </xf>
    <xf numFmtId="0" fontId="82" fillId="0" borderId="0" xfId="0" applyFont="1" applyAlignment="1">
      <alignment wrapText="1"/>
    </xf>
    <xf numFmtId="0" fontId="83" fillId="0" borderId="0" xfId="0" applyFont="1" applyAlignment="1">
      <alignment wrapText="1"/>
    </xf>
    <xf numFmtId="0" fontId="84" fillId="3" borderId="0" xfId="0" applyFont="1" applyFill="1" applyAlignment="1">
      <alignment wrapText="1"/>
    </xf>
    <xf numFmtId="0" fontId="85" fillId="4" borderId="0" xfId="0" applyFont="1" applyFill="1" applyAlignment="1">
      <alignment wrapText="1"/>
    </xf>
    <xf numFmtId="0" fontId="4" fillId="9" borderId="0" xfId="0" applyFont="1" applyFill="1" applyAlignment="1">
      <alignment horizontal="left"/>
    </xf>
    <xf numFmtId="0" fontId="4" fillId="9" borderId="0" xfId="0" applyFont="1" applyFill="1" applyAlignment="1">
      <alignment wrapText="1"/>
    </xf>
    <xf numFmtId="0" fontId="1" fillId="2" borderId="5" xfId="0" applyFont="1" applyFill="1" applyBorder="1" applyAlignment="1">
      <alignment horizontal="center" vertical="center" wrapText="1"/>
    </xf>
    <xf numFmtId="0" fontId="1" fillId="9" borderId="0" xfId="0" applyFont="1" applyFill="1" applyAlignment="1">
      <alignment vertical="top" wrapText="1"/>
    </xf>
    <xf numFmtId="0" fontId="7" fillId="5" borderId="5" xfId="0" applyFont="1" applyFill="1" applyBorder="1" applyAlignment="1">
      <alignment horizontal="left" vertical="center" wrapText="1"/>
    </xf>
    <xf numFmtId="0" fontId="5" fillId="9" borderId="0" xfId="0" applyFont="1" applyFill="1" applyAlignment="1">
      <alignment vertical="top" wrapText="1"/>
    </xf>
    <xf numFmtId="0" fontId="1" fillId="5" borderId="6" xfId="0" applyFont="1" applyFill="1" applyBorder="1" applyAlignment="1">
      <alignment horizontal="left" vertical="center" wrapText="1"/>
    </xf>
    <xf numFmtId="0" fontId="5" fillId="9" borderId="0" xfId="0" applyFont="1" applyFill="1" applyAlignment="1">
      <alignment wrapText="1"/>
    </xf>
    <xf numFmtId="0" fontId="1" fillId="5" borderId="0" xfId="0" applyFont="1" applyFill="1" applyAlignment="1">
      <alignment horizontal="left" vertical="center" wrapText="1"/>
    </xf>
    <xf numFmtId="0" fontId="4" fillId="9" borderId="0" xfId="0" applyFont="1" applyFill="1" applyAlignment="1">
      <alignment vertical="top" wrapText="1"/>
    </xf>
    <xf numFmtId="0" fontId="1" fillId="5" borderId="0" xfId="0" applyFont="1" applyFill="1" applyAlignment="1">
      <alignment vertical="center" wrapText="1"/>
    </xf>
    <xf numFmtId="0" fontId="1" fillId="5" borderId="5" xfId="0" applyFont="1" applyFill="1" applyBorder="1" applyAlignment="1">
      <alignment vertical="center" wrapText="1"/>
    </xf>
    <xf numFmtId="0" fontId="86" fillId="9" borderId="0" xfId="0" applyFont="1" applyFill="1" applyAlignment="1">
      <alignment wrapText="1"/>
    </xf>
    <xf numFmtId="0" fontId="1" fillId="5" borderId="7" xfId="0" applyFont="1" applyFill="1" applyBorder="1" applyAlignment="1">
      <alignment vertical="center"/>
    </xf>
    <xf numFmtId="0" fontId="4" fillId="9" borderId="0" xfId="0" applyFont="1" applyFill="1" applyAlignment="1">
      <alignment wrapText="1"/>
    </xf>
    <xf numFmtId="0" fontId="76" fillId="5" borderId="7" xfId="0" applyFont="1" applyFill="1" applyBorder="1" applyAlignment="1">
      <alignment vertical="center"/>
    </xf>
    <xf numFmtId="0" fontId="4" fillId="3" borderId="0" xfId="0" applyFont="1" applyFill="1" applyAlignment="1">
      <alignment wrapText="1"/>
    </xf>
    <xf numFmtId="0" fontId="4" fillId="4" borderId="0" xfId="0" applyFont="1" applyFill="1" applyAlignment="1">
      <alignment wrapText="1"/>
    </xf>
    <xf numFmtId="0" fontId="87" fillId="6" borderId="5" xfId="0" applyFont="1" applyFill="1" applyBorder="1" applyAlignment="1">
      <alignment horizontal="left" vertical="center" wrapText="1"/>
    </xf>
    <xf numFmtId="0" fontId="1" fillId="0" borderId="6" xfId="0" applyFont="1" applyBorder="1" applyAlignment="1">
      <alignment horizontal="left" vertical="center" wrapText="1"/>
    </xf>
    <xf numFmtId="0" fontId="88" fillId="5" borderId="0" xfId="0" applyFont="1" applyFill="1" applyAlignment="1">
      <alignment horizontal="left" vertical="top"/>
    </xf>
    <xf numFmtId="0" fontId="1" fillId="0" borderId="0" xfId="0" applyFont="1" applyAlignment="1">
      <alignment horizontal="left" vertical="center" wrapText="1"/>
    </xf>
    <xf numFmtId="0" fontId="1" fillId="5" borderId="0" xfId="0" applyFont="1" applyFill="1" applyAlignment="1">
      <alignment vertical="top" wrapText="1"/>
    </xf>
    <xf numFmtId="0" fontId="89" fillId="5" borderId="0" xfId="0" applyFont="1" applyFill="1" applyAlignment="1">
      <alignment horizontal="left" vertical="top" wrapText="1"/>
    </xf>
    <xf numFmtId="0" fontId="1" fillId="0" borderId="0" xfId="0" applyFont="1" applyAlignment="1">
      <alignment vertical="center" wrapText="1"/>
    </xf>
    <xf numFmtId="0" fontId="4" fillId="5" borderId="0" xfId="0" applyFont="1" applyFill="1" applyAlignment="1">
      <alignment wrapText="1"/>
    </xf>
    <xf numFmtId="0" fontId="1" fillId="0" borderId="5" xfId="0" applyFont="1" applyBorder="1" applyAlignment="1">
      <alignment vertical="center" wrapText="1"/>
    </xf>
    <xf numFmtId="0" fontId="87" fillId="9" borderId="5" xfId="0" applyFont="1" applyFill="1" applyBorder="1" applyAlignment="1">
      <alignment horizontal="left" vertical="center" wrapText="1"/>
    </xf>
    <xf numFmtId="0" fontId="90" fillId="9" borderId="6" xfId="0" applyFont="1" applyFill="1" applyBorder="1" applyAlignment="1">
      <alignment horizontal="left" vertical="center"/>
    </xf>
    <xf numFmtId="0" fontId="76" fillId="0" borderId="0" xfId="0" applyFont="1" applyAlignment="1">
      <alignment horizontal="left" vertical="center"/>
    </xf>
    <xf numFmtId="0" fontId="91" fillId="9" borderId="0" xfId="0" applyFont="1" applyFill="1" applyAlignment="1">
      <alignment vertical="center"/>
    </xf>
    <xf numFmtId="0" fontId="76" fillId="0" borderId="0" xfId="0" applyFont="1" applyAlignment="1">
      <alignment horizontal="left" vertical="center"/>
    </xf>
    <xf numFmtId="0" fontId="92" fillId="9" borderId="0" xfId="0" applyFont="1" applyFill="1" applyAlignment="1">
      <alignment horizontal="left" vertical="center"/>
    </xf>
    <xf numFmtId="0" fontId="76" fillId="0" borderId="0" xfId="0" applyFont="1" applyAlignment="1"/>
    <xf numFmtId="0" fontId="1" fillId="0" borderId="0" xfId="0" applyFont="1" applyAlignment="1">
      <alignment horizontal="left" vertical="center"/>
    </xf>
    <xf numFmtId="0" fontId="93" fillId="0" borderId="0" xfId="0" applyFont="1" applyAlignment="1">
      <alignment horizontal="left" vertical="center"/>
    </xf>
    <xf numFmtId="0" fontId="1" fillId="0" borderId="0" xfId="0" applyFont="1" applyAlignment="1"/>
    <xf numFmtId="0" fontId="94" fillId="0" borderId="0" xfId="0" applyFont="1" applyAlignment="1">
      <alignment wrapText="1"/>
    </xf>
    <xf numFmtId="0" fontId="95" fillId="9" borderId="5" xfId="0" applyFont="1" applyFill="1" applyBorder="1" applyAlignment="1">
      <alignment vertical="center"/>
    </xf>
    <xf numFmtId="0" fontId="87" fillId="0" borderId="5" xfId="0" applyFont="1" applyBorder="1" applyAlignment="1">
      <alignment horizontal="left" vertical="center" wrapText="1"/>
    </xf>
    <xf numFmtId="0" fontId="4" fillId="0" borderId="0" xfId="0" applyFont="1" applyAlignment="1"/>
    <xf numFmtId="0" fontId="1" fillId="0" borderId="6" xfId="0" applyFont="1" applyBorder="1" applyAlignment="1">
      <alignment horizontal="left" vertical="center"/>
    </xf>
    <xf numFmtId="0" fontId="1" fillId="0" borderId="0" xfId="0" applyFont="1" applyAlignment="1">
      <alignment vertical="center"/>
    </xf>
    <xf numFmtId="0" fontId="1" fillId="0" borderId="0" xfId="0" applyFont="1" applyAlignment="1">
      <alignment horizontal="left" vertical="center"/>
    </xf>
    <xf numFmtId="0" fontId="1" fillId="0" borderId="5" xfId="0" applyFont="1" applyBorder="1" applyAlignment="1">
      <alignment vertical="center"/>
    </xf>
    <xf numFmtId="0" fontId="1" fillId="0" borderId="0" xfId="0" applyFont="1" applyAlignment="1">
      <alignment vertical="top" wrapText="1"/>
    </xf>
    <xf numFmtId="0" fontId="1" fillId="9" borderId="6" xfId="0" applyFont="1" applyFill="1" applyBorder="1" applyAlignment="1">
      <alignment horizontal="left" vertical="center" wrapText="1"/>
    </xf>
    <xf numFmtId="0" fontId="1" fillId="9" borderId="0" xfId="0" applyFont="1" applyFill="1" applyAlignment="1">
      <alignment horizontal="left" vertical="center" wrapText="1"/>
    </xf>
    <xf numFmtId="0" fontId="1" fillId="9" borderId="0" xfId="0" applyFont="1" applyFill="1" applyAlignment="1">
      <alignment vertical="center" wrapText="1"/>
    </xf>
    <xf numFmtId="0" fontId="4" fillId="0" borderId="0" xfId="0" applyFont="1" applyAlignment="1">
      <alignment wrapText="1"/>
    </xf>
    <xf numFmtId="0" fontId="1" fillId="9" borderId="5" xfId="0" applyFont="1" applyFill="1" applyBorder="1" applyAlignment="1">
      <alignment vertical="center" wrapText="1"/>
    </xf>
    <xf numFmtId="0" fontId="96" fillId="0" borderId="0" xfId="0" applyFont="1" applyAlignment="1">
      <alignment wrapText="1"/>
    </xf>
    <xf numFmtId="0" fontId="87" fillId="6" borderId="5" xfId="0" applyFont="1" applyFill="1" applyBorder="1" applyAlignment="1">
      <alignment horizontal="left" vertical="center" wrapText="1"/>
    </xf>
    <xf numFmtId="0" fontId="97" fillId="0" borderId="0" xfId="0" applyFont="1" applyAlignment="1">
      <alignment wrapText="1"/>
    </xf>
    <xf numFmtId="0" fontId="1" fillId="0" borderId="6" xfId="0" applyFont="1" applyBorder="1" applyAlignment="1">
      <alignment horizontal="left" vertical="center" wrapText="1"/>
    </xf>
    <xf numFmtId="0" fontId="98" fillId="6" borderId="0" xfId="0" applyFont="1" applyFill="1" applyAlignment="1">
      <alignment wrapText="1"/>
    </xf>
    <xf numFmtId="0" fontId="1" fillId="0" borderId="0" xfId="0" applyFont="1" applyAlignment="1">
      <alignment horizontal="left" vertical="center" wrapText="1"/>
    </xf>
    <xf numFmtId="0" fontId="1" fillId="0" borderId="0" xfId="0" applyFont="1" applyAlignment="1">
      <alignment vertical="center" wrapText="1"/>
    </xf>
    <xf numFmtId="0" fontId="99" fillId="6" borderId="0" xfId="0" applyFont="1" applyFill="1" applyAlignment="1">
      <alignment horizontal="left" wrapText="1"/>
    </xf>
    <xf numFmtId="0" fontId="1" fillId="0" borderId="0" xfId="0" applyFont="1" applyAlignment="1">
      <alignment horizontal="left" vertical="center" wrapText="1"/>
    </xf>
    <xf numFmtId="0" fontId="1" fillId="0" borderId="5" xfId="0" applyFont="1" applyBorder="1" applyAlignment="1">
      <alignment vertical="center" wrapText="1"/>
    </xf>
    <xf numFmtId="167" fontId="87" fillId="9" borderId="5" xfId="0" applyNumberFormat="1" applyFont="1" applyFill="1" applyBorder="1" applyAlignment="1">
      <alignment horizontal="left" vertical="center" wrapText="1"/>
    </xf>
    <xf numFmtId="0" fontId="100" fillId="3" borderId="0" xfId="0" applyFont="1" applyFill="1" applyAlignment="1">
      <alignment vertical="top" wrapText="1"/>
    </xf>
    <xf numFmtId="167" fontId="1" fillId="9" borderId="6" xfId="0" applyNumberFormat="1" applyFont="1" applyFill="1" applyBorder="1" applyAlignment="1">
      <alignment horizontal="left" vertical="center" wrapText="1"/>
    </xf>
    <xf numFmtId="0" fontId="1" fillId="3" borderId="0" xfId="0" applyFont="1" applyFill="1" applyAlignment="1">
      <alignment vertical="top" wrapText="1"/>
    </xf>
    <xf numFmtId="167" fontId="1" fillId="9" borderId="0" xfId="0" applyNumberFormat="1" applyFont="1" applyFill="1" applyAlignment="1">
      <alignment horizontal="left" vertical="center" wrapText="1"/>
    </xf>
    <xf numFmtId="0" fontId="1" fillId="4" borderId="0" xfId="0" applyFont="1" applyFill="1" applyAlignment="1">
      <alignment vertical="top" wrapText="1"/>
    </xf>
    <xf numFmtId="10" fontId="1" fillId="4" borderId="0" xfId="0" applyNumberFormat="1" applyFont="1" applyFill="1" applyAlignment="1">
      <alignment vertical="top" wrapText="1"/>
    </xf>
    <xf numFmtId="0" fontId="4" fillId="8" borderId="0" xfId="0" applyFont="1" applyFill="1" applyAlignment="1">
      <alignment horizontal="left"/>
    </xf>
    <xf numFmtId="0" fontId="1" fillId="8" borderId="0" xfId="0" applyFont="1" applyFill="1" applyAlignment="1">
      <alignment horizontal="left" vertical="top" wrapText="1"/>
    </xf>
    <xf numFmtId="0" fontId="5" fillId="9" borderId="0" xfId="0" applyFont="1" applyFill="1" applyAlignment="1">
      <alignment vertical="top" wrapText="1"/>
    </xf>
    <xf numFmtId="0" fontId="5" fillId="9" borderId="0" xfId="0" applyFont="1" applyFill="1" applyAlignment="1">
      <alignment vertical="top"/>
    </xf>
    <xf numFmtId="0" fontId="4" fillId="9" borderId="0" xfId="0" applyFont="1" applyFill="1" applyAlignment="1">
      <alignment vertical="top" wrapText="1"/>
    </xf>
    <xf numFmtId="0" fontId="4" fillId="9" borderId="0" xfId="0" applyFont="1" applyFill="1" applyAlignment="1">
      <alignment vertical="top" wrapText="1"/>
    </xf>
    <xf numFmtId="0" fontId="4" fillId="9" borderId="0" xfId="0" applyFont="1" applyFill="1" applyAlignment="1">
      <alignment wrapText="1"/>
    </xf>
    <xf numFmtId="0" fontId="96" fillId="0" borderId="0" xfId="0" applyFont="1" applyAlignment="1">
      <alignment wrapText="1"/>
    </xf>
    <xf numFmtId="167" fontId="1" fillId="9" borderId="5" xfId="0" applyNumberFormat="1" applyFont="1" applyFill="1" applyBorder="1" applyAlignment="1">
      <alignment horizontal="left" vertical="center" wrapText="1"/>
    </xf>
    <xf numFmtId="0" fontId="98" fillId="6" borderId="0" xfId="0" applyFont="1" applyFill="1" applyAlignment="1">
      <alignment wrapText="1"/>
    </xf>
    <xf numFmtId="0" fontId="1" fillId="0" borderId="6" xfId="0" applyFont="1" applyBorder="1" applyAlignment="1">
      <alignment horizontal="left" vertical="center" wrapText="1"/>
    </xf>
    <xf numFmtId="0" fontId="99" fillId="6" borderId="0" xfId="0" applyFont="1" applyFill="1" applyAlignment="1">
      <alignment horizontal="left" wrapText="1"/>
    </xf>
    <xf numFmtId="0" fontId="1" fillId="0" borderId="0" xfId="0" applyFont="1" applyAlignment="1">
      <alignment horizontal="left" vertical="center" wrapText="1"/>
    </xf>
    <xf numFmtId="0" fontId="1" fillId="0" borderId="0" xfId="0" applyFont="1" applyAlignment="1">
      <alignment vertical="center" wrapText="1"/>
    </xf>
    <xf numFmtId="0" fontId="101" fillId="0" borderId="0" xfId="0" applyFont="1" applyAlignment="1">
      <alignment horizontal="left" vertical="center" wrapText="1"/>
    </xf>
    <xf numFmtId="0" fontId="1" fillId="0" borderId="5" xfId="0" applyFont="1" applyBorder="1" applyAlignment="1">
      <alignment vertical="center" wrapText="1"/>
    </xf>
    <xf numFmtId="0" fontId="1" fillId="9" borderId="6" xfId="0" applyFont="1" applyFill="1" applyBorder="1" applyAlignment="1">
      <alignment horizontal="left" vertical="center" wrapText="1"/>
    </xf>
    <xf numFmtId="0" fontId="1" fillId="9" borderId="0" xfId="0" applyFont="1" applyFill="1" applyAlignment="1">
      <alignment horizontal="left" vertical="center" wrapText="1"/>
    </xf>
    <xf numFmtId="0" fontId="102" fillId="0" borderId="8" xfId="0" applyFont="1" applyBorder="1" applyAlignment="1">
      <alignment horizontal="left" vertical="top"/>
    </xf>
    <xf numFmtId="0" fontId="1" fillId="9" borderId="0" xfId="0" applyFont="1" applyFill="1" applyAlignment="1">
      <alignment vertical="center" wrapText="1"/>
    </xf>
    <xf numFmtId="0" fontId="1" fillId="9" borderId="0" xfId="0" applyFont="1" applyFill="1" applyAlignment="1">
      <alignment horizontal="left" vertical="center" wrapText="1"/>
    </xf>
    <xf numFmtId="0" fontId="1" fillId="9" borderId="0" xfId="0" applyFont="1" applyFill="1" applyAlignment="1">
      <alignment vertical="center" wrapText="1"/>
    </xf>
    <xf numFmtId="0" fontId="1" fillId="9" borderId="5" xfId="0" applyFont="1" applyFill="1" applyBorder="1" applyAlignment="1">
      <alignment vertical="center" wrapText="1"/>
    </xf>
    <xf numFmtId="0" fontId="103" fillId="3" borderId="0" xfId="0" applyFont="1" applyFill="1" applyAlignment="1">
      <alignment vertical="top" wrapText="1"/>
    </xf>
    <xf numFmtId="0" fontId="103" fillId="8" borderId="0" xfId="0" applyFont="1" applyFill="1" applyAlignment="1">
      <alignment vertical="top" wrapText="1"/>
    </xf>
    <xf numFmtId="0" fontId="4" fillId="0" borderId="0" xfId="0" applyFont="1" applyAlignment="1"/>
    <xf numFmtId="0" fontId="1" fillId="11" borderId="0" xfId="0" applyFont="1" applyFill="1" applyAlignment="1">
      <alignment wrapText="1"/>
    </xf>
    <xf numFmtId="0" fontId="104" fillId="0" borderId="6" xfId="0" applyFont="1" applyBorder="1" applyAlignment="1">
      <alignment horizontal="left" vertical="center"/>
    </xf>
    <xf numFmtId="0" fontId="1" fillId="0" borderId="0" xfId="0" applyFont="1" applyAlignment="1">
      <alignment vertical="center" wrapText="1"/>
    </xf>
    <xf numFmtId="10" fontId="10" fillId="3" borderId="0" xfId="0" applyNumberFormat="1" applyFont="1" applyFill="1" applyAlignment="1">
      <alignment wrapText="1"/>
    </xf>
    <xf numFmtId="0" fontId="43" fillId="6" borderId="0" xfId="0" applyFont="1" applyFill="1" applyAlignment="1">
      <alignment horizontal="left" vertical="top" wrapText="1"/>
    </xf>
    <xf numFmtId="0" fontId="105" fillId="0" borderId="0" xfId="0" applyFont="1" applyAlignment="1">
      <alignment horizontal="left" vertical="center"/>
    </xf>
    <xf numFmtId="0" fontId="88" fillId="5" borderId="9" xfId="0" applyFont="1" applyFill="1" applyBorder="1" applyAlignment="1">
      <alignment horizontal="left" vertical="top"/>
    </xf>
    <xf numFmtId="0" fontId="1" fillId="5" borderId="0" xfId="0" applyFont="1" applyFill="1" applyAlignment="1">
      <alignment horizontal="left" vertical="top" wrapText="1"/>
    </xf>
    <xf numFmtId="0" fontId="1" fillId="5" borderId="0" xfId="0" applyFont="1" applyFill="1" applyAlignment="1">
      <alignment wrapText="1"/>
    </xf>
    <xf numFmtId="0" fontId="100" fillId="5" borderId="0" xfId="0" applyFont="1" applyFill="1" applyAlignment="1">
      <alignment vertical="top" wrapText="1"/>
    </xf>
    <xf numFmtId="0" fontId="1" fillId="5" borderId="0" xfId="0" applyFont="1" applyFill="1" applyAlignment="1">
      <alignment vertical="top" wrapText="1"/>
    </xf>
    <xf numFmtId="10" fontId="1" fillId="5" borderId="0" xfId="0" applyNumberFormat="1" applyFont="1" applyFill="1" applyAlignment="1">
      <alignment vertical="top" wrapText="1"/>
    </xf>
    <xf numFmtId="0" fontId="102" fillId="6" borderId="0" xfId="0" applyFont="1" applyFill="1" applyAlignment="1">
      <alignment vertical="top"/>
    </xf>
    <xf numFmtId="0" fontId="1" fillId="6" borderId="0" xfId="0" applyFont="1" applyFill="1" applyAlignment="1">
      <alignment horizontal="left" vertical="top" wrapText="1"/>
    </xf>
    <xf numFmtId="0" fontId="1" fillId="6" borderId="0" xfId="0" applyFont="1" applyFill="1" applyAlignment="1">
      <alignment horizontal="left" vertical="top" wrapText="1"/>
    </xf>
    <xf numFmtId="0" fontId="4" fillId="6" borderId="0" xfId="0" applyFont="1" applyFill="1" applyAlignment="1">
      <alignment horizontal="left"/>
    </xf>
    <xf numFmtId="0" fontId="4" fillId="6" borderId="0" xfId="0" applyFont="1" applyFill="1" applyAlignment="1">
      <alignment horizontal="left" vertical="top" wrapText="1"/>
    </xf>
    <xf numFmtId="0" fontId="106" fillId="0" borderId="5" xfId="0" applyFont="1" applyBorder="1" applyAlignment="1">
      <alignment horizontal="left" vertical="center"/>
    </xf>
    <xf numFmtId="0" fontId="1" fillId="6" borderId="0" xfId="0" applyFont="1" applyFill="1" applyAlignment="1">
      <alignment vertical="top" wrapText="1"/>
    </xf>
    <xf numFmtId="0" fontId="89" fillId="5" borderId="5" xfId="0" applyFont="1" applyFill="1" applyBorder="1" applyAlignment="1">
      <alignment horizontal="left" vertical="center" wrapText="1"/>
    </xf>
    <xf numFmtId="0" fontId="1" fillId="6" borderId="0" xfId="0" applyFont="1" applyFill="1" applyAlignment="1">
      <alignment vertical="top" wrapText="1"/>
    </xf>
    <xf numFmtId="0" fontId="76" fillId="5" borderId="7" xfId="0" applyFont="1" applyFill="1" applyBorder="1" applyAlignment="1">
      <alignment horizontal="center" vertical="center"/>
    </xf>
    <xf numFmtId="0" fontId="1" fillId="6" borderId="6" xfId="0" applyFont="1" applyFill="1" applyBorder="1" applyAlignment="1">
      <alignment horizontal="left" vertical="center" wrapText="1"/>
    </xf>
    <xf numFmtId="0" fontId="1" fillId="6" borderId="0" xfId="0" applyFont="1" applyFill="1" applyAlignment="1">
      <alignment horizontal="left" vertical="center" wrapText="1"/>
    </xf>
    <xf numFmtId="0" fontId="10" fillId="6" borderId="0" xfId="0" applyFont="1" applyFill="1" applyAlignment="1">
      <alignment wrapText="1"/>
    </xf>
    <xf numFmtId="0" fontId="1" fillId="0" borderId="0" xfId="0" applyFont="1" applyAlignment="1">
      <alignment horizontal="left" vertical="center" wrapText="1"/>
    </xf>
    <xf numFmtId="0" fontId="107" fillId="0" borderId="0" xfId="0" applyFont="1" applyAlignment="1">
      <alignment vertical="top" wrapText="1"/>
    </xf>
    <xf numFmtId="0" fontId="1" fillId="0" borderId="5" xfId="0" applyFont="1" applyBorder="1" applyAlignment="1">
      <alignment vertical="center" wrapText="1"/>
    </xf>
    <xf numFmtId="0" fontId="108" fillId="0" borderId="0" xfId="0" applyFont="1" applyAlignment="1">
      <alignment wrapText="1"/>
    </xf>
    <xf numFmtId="0" fontId="76" fillId="0" borderId="7" xfId="0" applyFont="1" applyBorder="1" applyAlignment="1">
      <alignment horizontal="center" vertical="center"/>
    </xf>
    <xf numFmtId="0" fontId="76" fillId="0" borderId="7" xfId="0" applyFont="1" applyBorder="1" applyAlignment="1">
      <alignment horizontal="center" vertical="center"/>
    </xf>
    <xf numFmtId="0" fontId="107" fillId="0" borderId="0" xfId="0" applyFont="1" applyAlignment="1">
      <alignment wrapText="1"/>
    </xf>
    <xf numFmtId="0" fontId="1" fillId="9" borderId="6" xfId="0" applyFont="1" applyFill="1" applyBorder="1" applyAlignment="1">
      <alignment horizontal="left" vertical="center" wrapText="1"/>
    </xf>
    <xf numFmtId="0" fontId="1" fillId="9" borderId="0" xfId="0" applyFont="1" applyFill="1" applyAlignment="1">
      <alignment horizontal="left" vertical="center" wrapText="1"/>
    </xf>
    <xf numFmtId="0" fontId="1" fillId="9" borderId="0" xfId="0" applyFont="1" applyFill="1" applyAlignment="1">
      <alignment vertical="center" wrapText="1"/>
    </xf>
    <xf numFmtId="0" fontId="1" fillId="9" borderId="5" xfId="0" applyFont="1" applyFill="1" applyBorder="1" applyAlignment="1">
      <alignment vertical="center" wrapText="1"/>
    </xf>
    <xf numFmtId="0" fontId="1" fillId="0" borderId="5" xfId="0" applyFont="1" applyBorder="1" applyAlignment="1">
      <alignment horizontal="left" vertical="center" wrapText="1"/>
    </xf>
    <xf numFmtId="0" fontId="109" fillId="8" borderId="10" xfId="0" applyFont="1" applyFill="1" applyBorder="1" applyAlignment="1">
      <alignment horizontal="left" vertical="center" wrapText="1"/>
    </xf>
    <xf numFmtId="0" fontId="102" fillId="9" borderId="0" xfId="0" applyFont="1" applyFill="1" applyAlignment="1">
      <alignment vertical="top" wrapText="1"/>
    </xf>
    <xf numFmtId="0" fontId="1" fillId="8" borderId="6" xfId="0" applyFont="1" applyFill="1" applyBorder="1" applyAlignment="1">
      <alignment horizontal="left" vertical="center" wrapText="1"/>
    </xf>
    <xf numFmtId="0" fontId="1" fillId="8" borderId="0" xfId="0" applyFont="1" applyFill="1" applyAlignment="1">
      <alignment horizontal="left" vertical="center" wrapText="1"/>
    </xf>
    <xf numFmtId="0" fontId="1" fillId="8" borderId="0" xfId="0" applyFont="1" applyFill="1" applyAlignment="1">
      <alignment vertical="center" wrapText="1"/>
    </xf>
    <xf numFmtId="0" fontId="1" fillId="8" borderId="5" xfId="0" applyFont="1" applyFill="1" applyBorder="1" applyAlignment="1">
      <alignment vertical="center" wrapText="1"/>
    </xf>
    <xf numFmtId="0" fontId="4" fillId="9" borderId="0" xfId="0" applyFont="1" applyFill="1" applyAlignment="1">
      <alignment horizontal="left" vertical="top" wrapText="1"/>
    </xf>
    <xf numFmtId="0" fontId="89" fillId="5" borderId="11" xfId="0" applyFont="1" applyFill="1" applyBorder="1" applyAlignment="1">
      <alignment horizontal="left" vertical="center" wrapText="1"/>
    </xf>
    <xf numFmtId="0" fontId="1" fillId="6" borderId="5" xfId="0" applyFont="1" applyFill="1" applyBorder="1" applyAlignment="1">
      <alignment horizontal="left" vertical="center" wrapText="1"/>
    </xf>
    <xf numFmtId="0" fontId="4" fillId="8" borderId="0" xfId="0" applyFont="1" applyFill="1" applyAlignment="1"/>
    <xf numFmtId="0" fontId="1" fillId="9" borderId="5" xfId="0" applyFont="1" applyFill="1" applyBorder="1" applyAlignment="1">
      <alignment horizontal="left" vertical="center" wrapText="1"/>
    </xf>
    <xf numFmtId="0" fontId="110" fillId="9" borderId="0" xfId="0" applyFont="1" applyFill="1" applyAlignment="1">
      <alignment horizontal="left" vertical="top" wrapText="1"/>
    </xf>
    <xf numFmtId="0" fontId="4" fillId="9" borderId="0" xfId="0" applyFont="1" applyFill="1" applyAlignment="1">
      <alignment vertical="top" wrapText="1"/>
    </xf>
    <xf numFmtId="0" fontId="1" fillId="6" borderId="0" xfId="0" applyFont="1" applyFill="1" applyAlignment="1">
      <alignment horizontal="left" vertical="center" wrapText="1"/>
    </xf>
    <xf numFmtId="0" fontId="4" fillId="0" borderId="0" xfId="0" applyFont="1" applyAlignment="1">
      <alignment wrapText="1"/>
    </xf>
    <xf numFmtId="0" fontId="1" fillId="0" borderId="0" xfId="0" applyFont="1" applyAlignment="1">
      <alignment wrapText="1"/>
    </xf>
    <xf numFmtId="0" fontId="1" fillId="6" borderId="6" xfId="0" applyFont="1" applyFill="1" applyBorder="1" applyAlignment="1">
      <alignment horizontal="left" vertical="center" wrapText="1"/>
    </xf>
    <xf numFmtId="0" fontId="102" fillId="6" borderId="0" xfId="0" applyFont="1" applyFill="1" applyAlignment="1">
      <alignment vertical="top" wrapText="1"/>
    </xf>
    <xf numFmtId="0" fontId="1" fillId="0" borderId="6" xfId="0" applyFont="1" applyBorder="1" applyAlignment="1">
      <alignment horizontal="left" vertical="center" wrapText="1"/>
    </xf>
    <xf numFmtId="0" fontId="1" fillId="8" borderId="5" xfId="0" applyFont="1" applyFill="1" applyBorder="1" applyAlignment="1">
      <alignment horizontal="left" vertical="center" wrapText="1"/>
    </xf>
    <xf numFmtId="0" fontId="1" fillId="8" borderId="0" xfId="0" applyFont="1" applyFill="1" applyAlignment="1">
      <alignment horizontal="left" vertical="center" wrapText="1"/>
    </xf>
    <xf numFmtId="0" fontId="1" fillId="8" borderId="0" xfId="0" applyFont="1" applyFill="1" applyAlignment="1">
      <alignment vertical="center" wrapText="1"/>
    </xf>
    <xf numFmtId="0" fontId="1" fillId="8" borderId="6" xfId="0" applyFont="1" applyFill="1" applyBorder="1" applyAlignment="1">
      <alignment horizontal="left" vertical="center" wrapText="1"/>
    </xf>
    <xf numFmtId="0" fontId="4" fillId="0" borderId="0" xfId="0" applyFont="1" applyAlignment="1"/>
    <xf numFmtId="0" fontId="110" fillId="6" borderId="0" xfId="0" applyFont="1" applyFill="1" applyAlignment="1">
      <alignment horizontal="left" vertical="top" wrapText="1"/>
    </xf>
    <xf numFmtId="0" fontId="43" fillId="6" borderId="0" xfId="0" applyFont="1" applyFill="1" applyAlignment="1">
      <alignment horizontal="left" wrapText="1"/>
    </xf>
    <xf numFmtId="0" fontId="43" fillId="6" borderId="0" xfId="0" applyFont="1" applyFill="1" applyAlignment="1">
      <alignment horizontal="left" vertical="top" wrapText="1"/>
    </xf>
    <xf numFmtId="0" fontId="43" fillId="6" borderId="0" xfId="0" applyFont="1" applyFill="1" applyAlignment="1">
      <alignment horizontal="left" vertical="top" wrapText="1"/>
    </xf>
    <xf numFmtId="0" fontId="43" fillId="6" borderId="0" xfId="0" applyFont="1" applyFill="1" applyAlignment="1">
      <alignment horizontal="left" wrapText="1"/>
    </xf>
    <xf numFmtId="0" fontId="43" fillId="6" borderId="0" xfId="0" applyFont="1" applyFill="1" applyAlignment="1">
      <alignment horizontal="left" wrapText="1"/>
    </xf>
    <xf numFmtId="0" fontId="111" fillId="0" borderId="0" xfId="0" applyFont="1" applyAlignment="1">
      <alignment wrapText="1"/>
    </xf>
    <xf numFmtId="0" fontId="4" fillId="8" borderId="0" xfId="0" applyFont="1" applyFill="1" applyAlignment="1">
      <alignment horizontal="left"/>
    </xf>
    <xf numFmtId="0" fontId="4" fillId="8" borderId="0" xfId="0" applyFont="1" applyFill="1" applyAlignment="1"/>
    <xf numFmtId="0" fontId="107" fillId="9" borderId="0" xfId="0" applyFont="1" applyFill="1" applyAlignment="1">
      <alignment vertical="top" wrapText="1"/>
    </xf>
    <xf numFmtId="0" fontId="4" fillId="9" borderId="0" xfId="0" applyFont="1" applyFill="1" applyAlignment="1">
      <alignment wrapText="1"/>
    </xf>
    <xf numFmtId="0" fontId="1" fillId="5" borderId="5" xfId="0" applyFont="1" applyFill="1" applyBorder="1" applyAlignment="1">
      <alignment wrapText="1"/>
    </xf>
    <xf numFmtId="0" fontId="1" fillId="5" borderId="6" xfId="0" applyFont="1" applyFill="1" applyBorder="1" applyAlignment="1">
      <alignment wrapText="1"/>
    </xf>
    <xf numFmtId="0" fontId="1" fillId="5" borderId="7" xfId="0" applyFont="1" applyFill="1" applyBorder="1" applyAlignment="1"/>
    <xf numFmtId="0" fontId="8" fillId="6" borderId="5" xfId="0" applyFont="1" applyFill="1" applyBorder="1" applyAlignment="1">
      <alignment horizontal="left" vertical="center" wrapText="1"/>
    </xf>
    <xf numFmtId="0" fontId="103" fillId="0" borderId="0" xfId="0" applyFont="1" applyAlignment="1">
      <alignment vertical="top" wrapText="1"/>
    </xf>
    <xf numFmtId="0" fontId="76" fillId="0" borderId="6" xfId="0" applyFont="1" applyBorder="1" applyAlignment="1">
      <alignment vertical="center" wrapText="1"/>
    </xf>
    <xf numFmtId="0" fontId="76" fillId="0" borderId="0" xfId="0" applyFont="1" applyAlignment="1">
      <alignment vertical="center" wrapText="1"/>
    </xf>
    <xf numFmtId="0" fontId="3" fillId="0" borderId="0" xfId="0" applyFont="1" applyAlignment="1">
      <alignment horizontal="left" vertical="top" wrapText="1"/>
    </xf>
    <xf numFmtId="0" fontId="3" fillId="0" borderId="0" xfId="0" applyFont="1" applyAlignment="1">
      <alignment horizontal="left" vertical="top" wrapText="1"/>
    </xf>
    <xf numFmtId="0" fontId="76" fillId="0" borderId="5" xfId="0" applyFont="1" applyBorder="1" applyAlignment="1">
      <alignment vertical="center" wrapText="1"/>
    </xf>
    <xf numFmtId="0" fontId="8" fillId="6" borderId="5" xfId="0" applyFont="1" applyFill="1" applyBorder="1" applyAlignment="1">
      <alignment horizontal="left" vertical="center" wrapText="1"/>
    </xf>
    <xf numFmtId="0" fontId="43" fillId="0" borderId="0" xfId="0" applyFont="1" applyAlignment="1">
      <alignment horizontal="left"/>
    </xf>
    <xf numFmtId="0" fontId="3" fillId="0" borderId="0" xfId="0" applyFont="1" applyAlignment="1">
      <alignment vertical="top" wrapText="1"/>
    </xf>
    <xf numFmtId="0" fontId="3" fillId="0" borderId="0" xfId="0" applyFont="1" applyAlignment="1">
      <alignment vertical="top" wrapText="1"/>
    </xf>
    <xf numFmtId="0" fontId="43" fillId="0" borderId="0" xfId="0" applyFont="1" applyAlignment="1"/>
    <xf numFmtId="0" fontId="43" fillId="6" borderId="0" xfId="0" applyFont="1" applyFill="1" applyAlignment="1">
      <alignment vertical="top" wrapText="1"/>
    </xf>
    <xf numFmtId="0" fontId="43" fillId="6" borderId="0" xfId="0" applyFont="1" applyFill="1" applyAlignment="1">
      <alignment wrapText="1"/>
    </xf>
    <xf numFmtId="0" fontId="112" fillId="9" borderId="0" xfId="0" applyFont="1" applyFill="1" applyAlignment="1">
      <alignment vertical="top" wrapText="1"/>
    </xf>
    <xf numFmtId="0" fontId="112" fillId="9" borderId="0" xfId="0" applyFont="1" applyFill="1" applyAlignment="1">
      <alignment wrapText="1"/>
    </xf>
    <xf numFmtId="0" fontId="4" fillId="6" borderId="0" xfId="0" applyFont="1" applyFill="1" applyAlignment="1">
      <alignment wrapText="1"/>
    </xf>
    <xf numFmtId="0" fontId="43" fillId="9" borderId="0" xfId="0" applyFont="1" applyFill="1" applyAlignment="1">
      <alignment horizontal="left" wrapText="1"/>
    </xf>
    <xf numFmtId="0" fontId="113" fillId="6" borderId="0" xfId="0" applyFont="1" applyFill="1" applyAlignment="1">
      <alignment wrapText="1"/>
    </xf>
    <xf numFmtId="0" fontId="103" fillId="0" borderId="0" xfId="0" applyFont="1" applyAlignment="1">
      <alignment vertical="top"/>
    </xf>
    <xf numFmtId="0" fontId="4" fillId="0" borderId="0" xfId="0" applyFont="1" applyAlignment="1">
      <alignment horizontal="left"/>
    </xf>
    <xf numFmtId="0" fontId="5" fillId="8" borderId="0" xfId="0" applyFont="1" applyFill="1" applyAlignment="1">
      <alignment horizontal="left" vertical="top" wrapText="1"/>
    </xf>
    <xf numFmtId="0" fontId="114" fillId="6" borderId="0" xfId="0" applyFont="1" applyFill="1" applyAlignment="1">
      <alignment horizontal="left" vertical="top" wrapText="1"/>
    </xf>
    <xf numFmtId="0" fontId="115" fillId="0" borderId="0" xfId="0" applyFont="1" applyAlignment="1">
      <alignment wrapText="1"/>
    </xf>
    <xf numFmtId="0" fontId="113" fillId="6" borderId="0" xfId="0" applyFont="1" applyFill="1" applyAlignment="1">
      <alignment vertical="top" wrapText="1"/>
    </xf>
    <xf numFmtId="0" fontId="73" fillId="6" borderId="0" xfId="0" applyFont="1" applyFill="1" applyAlignment="1">
      <alignment horizontal="center" vertical="center" wrapText="1"/>
    </xf>
    <xf numFmtId="0" fontId="1" fillId="2" borderId="0" xfId="0" applyFont="1" applyFill="1" applyAlignment="1">
      <alignment horizontal="center" vertical="center" wrapText="1"/>
    </xf>
    <xf numFmtId="0" fontId="3" fillId="2" borderId="0" xfId="0" applyFont="1" applyFill="1" applyAlignment="1">
      <alignment horizontal="center" vertical="center" wrapText="1"/>
    </xf>
    <xf numFmtId="0" fontId="7" fillId="5" borderId="0" xfId="0" applyFont="1" applyFill="1" applyAlignment="1">
      <alignment horizontal="left" vertical="center" wrapText="1"/>
    </xf>
    <xf numFmtId="0" fontId="1" fillId="5" borderId="0" xfId="0" applyFont="1" applyFill="1" applyAlignment="1">
      <alignment horizontal="left" vertical="center"/>
    </xf>
    <xf numFmtId="0" fontId="1" fillId="5" borderId="0" xfId="0" applyFont="1" applyFill="1" applyAlignment="1">
      <alignment horizontal="left"/>
    </xf>
    <xf numFmtId="0" fontId="1" fillId="5" borderId="0" xfId="0" applyFont="1" applyFill="1" applyAlignment="1"/>
    <xf numFmtId="0" fontId="1" fillId="5" borderId="0" xfId="0" applyFont="1" applyFill="1" applyAlignment="1">
      <alignment horizontal="left" wrapText="1"/>
    </xf>
    <xf numFmtId="0" fontId="87" fillId="6" borderId="0" xfId="0" applyFont="1" applyFill="1" applyAlignment="1">
      <alignment horizontal="left" vertical="center"/>
    </xf>
    <xf numFmtId="0" fontId="43" fillId="6"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xf>
    <xf numFmtId="0" fontId="1" fillId="0" borderId="12" xfId="0" applyFont="1" applyBorder="1" applyAlignment="1">
      <alignment horizontal="left"/>
    </xf>
    <xf numFmtId="0" fontId="1" fillId="0" borderId="0" xfId="0" applyFont="1" applyAlignment="1">
      <alignment horizontal="left" wrapText="1"/>
    </xf>
    <xf numFmtId="0" fontId="87" fillId="8" borderId="0" xfId="0" applyFont="1" applyFill="1" applyAlignment="1">
      <alignment horizontal="left" vertical="center"/>
    </xf>
    <xf numFmtId="0" fontId="116" fillId="9" borderId="0" xfId="0" applyFont="1" applyFill="1" applyAlignment="1">
      <alignment horizontal="left"/>
    </xf>
    <xf numFmtId="0" fontId="117" fillId="8" borderId="0" xfId="0" applyFont="1" applyFill="1" applyAlignment="1">
      <alignment horizontal="left"/>
    </xf>
    <xf numFmtId="0" fontId="118" fillId="8" borderId="0" xfId="0" applyFont="1" applyFill="1" applyAlignment="1"/>
    <xf numFmtId="0" fontId="119" fillId="8" borderId="13" xfId="0" applyFont="1" applyFill="1" applyBorder="1" applyAlignment="1">
      <alignment wrapText="1"/>
    </xf>
    <xf numFmtId="0" fontId="120" fillId="8" borderId="0" xfId="0" applyFont="1" applyFill="1" applyAlignment="1">
      <alignment wrapText="1"/>
    </xf>
    <xf numFmtId="0" fontId="121" fillId="0" borderId="0" xfId="0" applyFont="1" applyAlignment="1">
      <alignment horizontal="left" vertical="top" wrapText="1"/>
    </xf>
    <xf numFmtId="0" fontId="87" fillId="9" borderId="0" xfId="0" applyFont="1" applyFill="1" applyAlignment="1">
      <alignment horizontal="left" vertical="center"/>
    </xf>
    <xf numFmtId="0" fontId="1" fillId="9" borderId="0" xfId="0" applyFont="1" applyFill="1" applyAlignment="1">
      <alignment horizontal="left"/>
    </xf>
    <xf numFmtId="0" fontId="1" fillId="9" borderId="0" xfId="0" applyFont="1" applyFill="1" applyAlignment="1"/>
    <xf numFmtId="0" fontId="1" fillId="9" borderId="0" xfId="0" applyFont="1" applyFill="1" applyAlignment="1">
      <alignment horizontal="left"/>
    </xf>
    <xf numFmtId="0" fontId="1" fillId="9" borderId="0" xfId="0" applyFont="1" applyFill="1" applyAlignment="1">
      <alignment horizontal="left" wrapText="1"/>
    </xf>
    <xf numFmtId="0" fontId="1" fillId="9" borderId="0" xfId="0" applyFont="1" applyFill="1" applyAlignment="1">
      <alignment wrapText="1"/>
    </xf>
    <xf numFmtId="0" fontId="107" fillId="0" borderId="0" xfId="0" applyFont="1" applyAlignment="1">
      <alignment wrapText="1"/>
    </xf>
    <xf numFmtId="0" fontId="87" fillId="6" borderId="0" xfId="0" applyFont="1" applyFill="1" applyAlignment="1">
      <alignment horizontal="left" vertical="center"/>
    </xf>
    <xf numFmtId="0" fontId="1" fillId="0" borderId="0" xfId="0" applyFont="1" applyAlignment="1">
      <alignment horizontal="left"/>
    </xf>
    <xf numFmtId="0" fontId="1" fillId="0" borderId="0" xfId="0" applyFont="1" applyAlignment="1">
      <alignment horizontal="left"/>
    </xf>
    <xf numFmtId="0" fontId="1" fillId="0" borderId="0" xfId="0" applyFont="1" applyAlignment="1"/>
    <xf numFmtId="0" fontId="1" fillId="0" borderId="0" xfId="0" applyFont="1" applyAlignment="1">
      <alignment horizontal="left" vertical="center"/>
    </xf>
    <xf numFmtId="0" fontId="1" fillId="0" borderId="0" xfId="0" applyFont="1" applyAlignment="1">
      <alignment horizontal="left" wrapText="1"/>
    </xf>
    <xf numFmtId="0" fontId="1" fillId="0" borderId="0" xfId="0" applyFont="1" applyAlignment="1">
      <alignment wrapText="1"/>
    </xf>
    <xf numFmtId="0" fontId="1" fillId="9" borderId="0" xfId="0" applyFont="1" applyFill="1" applyAlignment="1">
      <alignment horizontal="left"/>
    </xf>
    <xf numFmtId="0" fontId="1" fillId="9" borderId="0" xfId="0" applyFont="1" applyFill="1" applyAlignment="1">
      <alignment horizontal="left"/>
    </xf>
    <xf numFmtId="0" fontId="1" fillId="9" borderId="0" xfId="0" applyFont="1" applyFill="1" applyAlignment="1"/>
    <xf numFmtId="0" fontId="1" fillId="9" borderId="0" xfId="0" applyFont="1" applyFill="1" applyAlignment="1">
      <alignment horizontal="left" wrapText="1"/>
    </xf>
    <xf numFmtId="168" fontId="1" fillId="9" borderId="0" xfId="0" applyNumberFormat="1" applyFont="1" applyFill="1" applyAlignment="1">
      <alignment horizontal="left"/>
    </xf>
    <xf numFmtId="0" fontId="1" fillId="9" borderId="0" xfId="0" applyFont="1" applyFill="1" applyAlignment="1">
      <alignment wrapText="1"/>
    </xf>
    <xf numFmtId="168" fontId="1" fillId="0" borderId="0" xfId="0" applyNumberFormat="1" applyFont="1" applyAlignment="1">
      <alignment horizontal="left"/>
    </xf>
    <xf numFmtId="168" fontId="1" fillId="0" borderId="0" xfId="0" applyNumberFormat="1" applyFont="1" applyAlignment="1">
      <alignment horizontal="left"/>
    </xf>
    <xf numFmtId="0" fontId="89" fillId="5" borderId="0" xfId="0" applyFont="1" applyFill="1" applyAlignment="1">
      <alignment horizontal="left"/>
    </xf>
    <xf numFmtId="0" fontId="1" fillId="0" borderId="0" xfId="0" applyFont="1" applyAlignment="1">
      <alignment horizontal="left"/>
    </xf>
    <xf numFmtId="0" fontId="1" fillId="6" borderId="0" xfId="0" applyFont="1" applyFill="1" applyAlignment="1">
      <alignment horizontal="left"/>
    </xf>
    <xf numFmtId="0" fontId="1" fillId="0" borderId="8" xfId="0" applyFont="1" applyBorder="1" applyAlignment="1">
      <alignment horizontal="left" vertical="center"/>
    </xf>
    <xf numFmtId="0" fontId="89" fillId="5" borderId="9" xfId="0" applyFont="1" applyFill="1" applyBorder="1" applyAlignment="1">
      <alignment horizontal="left" vertical="center"/>
    </xf>
    <xf numFmtId="0" fontId="89" fillId="5" borderId="0" xfId="0" applyFont="1" applyFill="1" applyAlignment="1">
      <alignment horizontal="left" vertical="center"/>
    </xf>
    <xf numFmtId="0" fontId="1" fillId="6" borderId="0" xfId="0" applyFont="1" applyFill="1" applyAlignment="1">
      <alignment horizontal="left" wrapText="1"/>
    </xf>
    <xf numFmtId="0" fontId="1" fillId="9" borderId="0" xfId="0" applyFont="1" applyFill="1" applyAlignment="1">
      <alignment horizontal="left" wrapText="1"/>
    </xf>
    <xf numFmtId="0" fontId="1" fillId="9" borderId="0" xfId="0" applyFont="1" applyFill="1" applyAlignment="1">
      <alignment horizontal="left"/>
    </xf>
    <xf numFmtId="0" fontId="1" fillId="0" borderId="0" xfId="0" applyFont="1" applyAlignment="1">
      <alignment horizontal="left" wrapText="1"/>
    </xf>
    <xf numFmtId="0" fontId="1" fillId="6" borderId="0" xfId="0" applyFont="1" applyFill="1" applyAlignment="1">
      <alignment horizontal="left"/>
    </xf>
    <xf numFmtId="0" fontId="1" fillId="5" borderId="0" xfId="0" applyFont="1" applyFill="1" applyAlignment="1">
      <alignment horizontal="left" vertical="center"/>
    </xf>
    <xf numFmtId="0" fontId="1" fillId="8" borderId="0" xfId="0" applyFont="1" applyFill="1" applyAlignment="1">
      <alignment horizontal="left" wrapText="1"/>
    </xf>
    <xf numFmtId="0" fontId="1" fillId="8" borderId="0" xfId="0" applyFont="1" applyFill="1" applyAlignment="1">
      <alignment horizontal="left"/>
    </xf>
    <xf numFmtId="0" fontId="89" fillId="5" borderId="0" xfId="0" applyFont="1" applyFill="1" applyAlignment="1">
      <alignment horizontal="left" vertical="center"/>
    </xf>
    <xf numFmtId="0" fontId="1" fillId="6" borderId="0" xfId="0" applyFont="1" applyFill="1" applyAlignment="1">
      <alignment horizontal="left"/>
    </xf>
    <xf numFmtId="0" fontId="1" fillId="6" borderId="0" xfId="0" applyFont="1" applyFill="1" applyAlignment="1">
      <alignment horizontal="left" wrapText="1"/>
    </xf>
    <xf numFmtId="0" fontId="122" fillId="6" borderId="0" xfId="0" applyFont="1" applyFill="1" applyAlignment="1">
      <alignment horizontal="left" vertical="center"/>
    </xf>
    <xf numFmtId="0" fontId="89" fillId="6" borderId="0" xfId="0" applyFont="1" applyFill="1" applyAlignment="1">
      <alignment horizontal="center" wrapText="1"/>
    </xf>
    <xf numFmtId="0" fontId="43" fillId="6" borderId="0" xfId="0" applyFont="1" applyFill="1" applyAlignment="1">
      <alignment horizontal="left" wrapText="1"/>
    </xf>
    <xf numFmtId="0" fontId="112" fillId="6" borderId="0" xfId="0" applyFont="1" applyFill="1" applyAlignment="1">
      <alignment vertical="top" wrapText="1"/>
    </xf>
    <xf numFmtId="0" fontId="112" fillId="6" borderId="0" xfId="0" applyFont="1" applyFill="1" applyAlignment="1">
      <alignment vertical="top" wrapText="1"/>
    </xf>
    <xf numFmtId="0" fontId="112" fillId="6" borderId="0" xfId="0" applyFont="1" applyFill="1" applyAlignment="1">
      <alignment wrapText="1"/>
    </xf>
    <xf numFmtId="0" fontId="102" fillId="9" borderId="0" xfId="0" applyFont="1" applyFill="1" applyAlignment="1">
      <alignment vertical="top"/>
    </xf>
    <xf numFmtId="0" fontId="102" fillId="0" borderId="0" xfId="0" applyFont="1" applyAlignment="1">
      <alignment vertical="top" wrapText="1"/>
    </xf>
    <xf numFmtId="0" fontId="5" fillId="0" borderId="0" xfId="0" applyFont="1" applyAlignment="1">
      <alignment wrapText="1"/>
    </xf>
    <xf numFmtId="0" fontId="4" fillId="6" borderId="0" xfId="0" applyFont="1" applyFill="1" applyAlignment="1">
      <alignment horizontal="left"/>
    </xf>
    <xf numFmtId="0" fontId="4" fillId="6" borderId="0" xfId="0" applyFont="1" applyFill="1" applyAlignment="1">
      <alignment horizontal="left" vertical="top" wrapText="1"/>
    </xf>
    <xf numFmtId="0" fontId="4" fillId="8" borderId="0" xfId="0" applyFont="1" applyFill="1" applyAlignment="1">
      <alignment horizontal="left"/>
    </xf>
    <xf numFmtId="0" fontId="123" fillId="9" borderId="0" xfId="0" applyFont="1" applyFill="1" applyAlignment="1">
      <alignment vertical="top" wrapText="1"/>
    </xf>
    <xf numFmtId="0" fontId="124" fillId="9" borderId="0" xfId="0" applyFont="1" applyFill="1" applyAlignment="1">
      <alignment vertical="top" wrapText="1"/>
    </xf>
    <xf numFmtId="0" fontId="124" fillId="9" borderId="0" xfId="0" applyFont="1" applyFill="1" applyAlignment="1">
      <alignment horizontal="left" vertical="top" wrapText="1"/>
    </xf>
    <xf numFmtId="0" fontId="43" fillId="9" borderId="0" xfId="0" applyFont="1" applyFill="1" applyAlignment="1">
      <alignment horizontal="left" vertical="top" wrapText="1"/>
    </xf>
    <xf numFmtId="0" fontId="124" fillId="9" borderId="0" xfId="0" applyFont="1" applyFill="1" applyAlignment="1">
      <alignment horizontal="left" vertical="top" wrapText="1"/>
    </xf>
    <xf numFmtId="0" fontId="124" fillId="9" borderId="0" xfId="0" applyFont="1" applyFill="1" applyAlignment="1">
      <alignment vertical="top" wrapText="1"/>
    </xf>
    <xf numFmtId="0" fontId="3" fillId="9" borderId="0" xfId="0" applyFont="1" applyFill="1" applyAlignment="1">
      <alignment vertical="top" wrapText="1"/>
    </xf>
    <xf numFmtId="0" fontId="3" fillId="9" borderId="0" xfId="0" applyFont="1" applyFill="1" applyAlignment="1">
      <alignment wrapText="1"/>
    </xf>
    <xf numFmtId="0" fontId="43" fillId="9" borderId="0" xfId="0" applyFont="1" applyFill="1" applyAlignment="1">
      <alignment vertical="top" wrapText="1"/>
    </xf>
    <xf numFmtId="0" fontId="43" fillId="9" borderId="0" xfId="0" applyFont="1" applyFill="1" applyAlignment="1">
      <alignment wrapText="1"/>
    </xf>
    <xf numFmtId="0" fontId="43" fillId="9" borderId="0" xfId="0" applyFont="1" applyFill="1" applyAlignment="1">
      <alignment wrapText="1"/>
    </xf>
    <xf numFmtId="0" fontId="5" fillId="0" borderId="0" xfId="0" applyFont="1" applyAlignment="1">
      <alignment wrapText="1"/>
    </xf>
    <xf numFmtId="0" fontId="1" fillId="9" borderId="0" xfId="0" applyFont="1" applyFill="1" applyAlignment="1">
      <alignment horizontal="left" vertical="top" wrapText="1"/>
    </xf>
    <xf numFmtId="0" fontId="5" fillId="9" borderId="0" xfId="0" applyFont="1" applyFill="1" applyAlignment="1">
      <alignment wrapText="1"/>
    </xf>
    <xf numFmtId="0" fontId="4" fillId="9" borderId="0" xfId="0" applyFont="1" applyFill="1" applyAlignment="1">
      <alignment wrapText="1"/>
    </xf>
    <xf numFmtId="0" fontId="125" fillId="5" borderId="0" xfId="0" applyFont="1" applyFill="1" applyAlignment="1">
      <alignment horizontal="left" wrapText="1"/>
    </xf>
    <xf numFmtId="0" fontId="126" fillId="0" borderId="0" xfId="0" applyFont="1" applyAlignment="1"/>
    <xf numFmtId="0" fontId="127" fillId="0" borderId="0" xfId="0" applyFont="1" applyAlignment="1">
      <alignment vertical="top" wrapText="1"/>
    </xf>
    <xf numFmtId="0" fontId="43" fillId="9" borderId="0" xfId="0" applyFont="1" applyFill="1" applyAlignment="1">
      <alignment wrapText="1"/>
    </xf>
    <xf numFmtId="0" fontId="128" fillId="6" borderId="0" xfId="0" applyFont="1" applyFill="1" applyAlignment="1">
      <alignment horizontal="left" wrapText="1"/>
    </xf>
    <xf numFmtId="0" fontId="110" fillId="6" borderId="0" xfId="0" applyFont="1" applyFill="1" applyAlignment="1">
      <alignment horizontal="left" wrapText="1"/>
    </xf>
    <xf numFmtId="0" fontId="4" fillId="6" borderId="0" xfId="0" applyFont="1" applyFill="1" applyAlignment="1">
      <alignment vertical="top" wrapText="1"/>
    </xf>
    <xf numFmtId="0" fontId="110" fillId="6" borderId="0" xfId="0" applyFont="1" applyFill="1" applyAlignment="1">
      <alignment horizontal="left" wrapText="1"/>
    </xf>
    <xf numFmtId="0" fontId="129" fillId="6" borderId="0" xfId="0" applyFont="1" applyFill="1" applyAlignment="1">
      <alignment horizontal="left" wrapText="1"/>
    </xf>
    <xf numFmtId="0" fontId="129" fillId="6" borderId="0" xfId="0" applyFont="1" applyFill="1" applyAlignment="1">
      <alignment horizontal="left" wrapText="1"/>
    </xf>
    <xf numFmtId="0" fontId="4" fillId="6" borderId="0" xfId="0" applyFont="1" applyFill="1" applyAlignment="1">
      <alignment horizontal="left"/>
    </xf>
    <xf numFmtId="0" fontId="4" fillId="6" borderId="0" xfId="0" applyFont="1" applyFill="1" applyAlignment="1">
      <alignment horizontal="left" vertical="top" wrapText="1"/>
    </xf>
    <xf numFmtId="0" fontId="4" fillId="6" borderId="0" xfId="0" applyFont="1" applyFill="1" applyAlignment="1"/>
    <xf numFmtId="0" fontId="10" fillId="3" borderId="0" xfId="0" applyFont="1" applyFill="1" applyAlignment="1">
      <alignment wrapText="1"/>
    </xf>
    <xf numFmtId="0" fontId="130" fillId="0" borderId="0" xfId="0" applyFont="1" applyAlignment="1">
      <alignment wrapText="1"/>
    </xf>
    <xf numFmtId="0" fontId="10" fillId="4" borderId="0" xfId="0" applyFont="1" applyFill="1" applyAlignment="1">
      <alignment wrapText="1"/>
    </xf>
    <xf numFmtId="0" fontId="43" fillId="0" borderId="0" xfId="0" applyFont="1" applyAlignment="1">
      <alignment vertical="top" wrapText="1"/>
    </xf>
    <xf numFmtId="10" fontId="1" fillId="3" borderId="0" xfId="0" applyNumberFormat="1" applyFont="1" applyFill="1" applyAlignment="1">
      <alignment vertical="top" wrapText="1"/>
    </xf>
    <xf numFmtId="0" fontId="43" fillId="0" borderId="0" xfId="0" applyFont="1" applyAlignment="1">
      <alignment vertical="top" wrapText="1"/>
    </xf>
    <xf numFmtId="0" fontId="0" fillId="0" borderId="0" xfId="0" applyFont="1" applyAlignment="1">
      <alignment wrapText="1"/>
    </xf>
    <xf numFmtId="0" fontId="103" fillId="9" borderId="0" xfId="0" applyFont="1" applyFill="1" applyAlignment="1">
      <alignment vertical="top" wrapText="1"/>
    </xf>
    <xf numFmtId="0" fontId="43" fillId="9" borderId="0" xfId="0" applyFont="1" applyFill="1" applyAlignment="1">
      <alignment horizontal="left" vertical="top" wrapText="1"/>
    </xf>
    <xf numFmtId="0" fontId="130" fillId="9" borderId="0" xfId="0" applyFont="1" applyFill="1" applyAlignment="1">
      <alignment wrapText="1"/>
    </xf>
    <xf numFmtId="0" fontId="43" fillId="9" borderId="0" xfId="0" applyFont="1" applyFill="1" applyAlignment="1">
      <alignment vertical="top" wrapText="1"/>
    </xf>
    <xf numFmtId="0" fontId="10" fillId="6" borderId="0" xfId="0" applyFont="1" applyFill="1" applyAlignment="1">
      <alignment wrapText="1"/>
    </xf>
    <xf numFmtId="0" fontId="10" fillId="6" borderId="0" xfId="0" applyFont="1" applyFill="1" applyAlignment="1">
      <alignment horizontal="right" wrapText="1"/>
    </xf>
    <xf numFmtId="10" fontId="10" fillId="3" borderId="0" xfId="0" applyNumberFormat="1" applyFont="1" applyFill="1" applyAlignment="1">
      <alignment horizontal="right" wrapText="1"/>
    </xf>
    <xf numFmtId="0" fontId="76" fillId="2" borderId="7" xfId="0" applyFont="1" applyFill="1" applyBorder="1" applyAlignment="1">
      <alignment horizontal="center" vertical="center" wrapText="1"/>
    </xf>
    <xf numFmtId="0" fontId="1" fillId="0" borderId="7" xfId="0" applyFont="1" applyBorder="1" applyAlignment="1">
      <alignment wrapText="1"/>
    </xf>
    <xf numFmtId="0" fontId="1" fillId="0" borderId="6" xfId="0" applyFont="1" applyBorder="1" applyAlignment="1">
      <alignment vertical="center" wrapText="1"/>
    </xf>
    <xf numFmtId="0" fontId="0" fillId="0" borderId="0" xfId="0" applyFont="1" applyAlignment="1">
      <alignment wrapText="1"/>
    </xf>
    <xf numFmtId="0" fontId="1" fillId="0" borderId="5" xfId="0" applyFont="1" applyBorder="1" applyAlignment="1">
      <alignment wrapText="1"/>
    </xf>
    <xf numFmtId="0" fontId="1" fillId="0" borderId="6" xfId="0" applyFont="1" applyBorder="1" applyAlignment="1">
      <alignment wrapText="1"/>
    </xf>
    <xf numFmtId="0" fontId="76" fillId="0" borderId="6" xfId="0" applyFont="1" applyBorder="1" applyAlignment="1">
      <alignment vertical="center"/>
    </xf>
  </cellXfs>
  <cellStyles count="1">
    <cellStyle name="Normal" xfId="0" builtinId="0"/>
  </cellStyles>
  <dxfs count="38">
    <dxf>
      <fill>
        <patternFill patternType="solid">
          <fgColor rgb="FFFF0000"/>
          <bgColor rgb="FFFF0000"/>
        </patternFill>
      </fill>
      <alignment wrapText="1"/>
    </dxf>
    <dxf>
      <fill>
        <patternFill patternType="solid">
          <fgColor rgb="FFFF9900"/>
          <bgColor rgb="FFFF9900"/>
        </patternFill>
      </fill>
      <alignment wrapText="1"/>
    </dxf>
    <dxf>
      <font>
        <color rgb="FFFF9900"/>
      </font>
      <fill>
        <patternFill patternType="none"/>
      </fill>
      <alignment wrapText="1"/>
    </dxf>
    <dxf>
      <font>
        <color rgb="FFFF9900"/>
      </font>
      <fill>
        <patternFill patternType="none"/>
      </fill>
      <alignment wrapText="1"/>
    </dxf>
    <dxf>
      <fill>
        <patternFill patternType="solid">
          <fgColor rgb="FF990000"/>
          <bgColor rgb="FF990000"/>
        </patternFill>
      </fill>
      <alignment wrapText="1"/>
    </dxf>
    <dxf>
      <font>
        <color rgb="FFFF0000"/>
      </font>
      <fill>
        <patternFill patternType="none"/>
      </fill>
      <alignment wrapText="1"/>
    </dxf>
    <dxf>
      <font>
        <color rgb="FFFF0000"/>
      </font>
      <fill>
        <patternFill patternType="none"/>
      </fill>
      <alignment wrapText="1"/>
    </dxf>
    <dxf>
      <fill>
        <patternFill patternType="solid">
          <fgColor rgb="FF990000"/>
          <bgColor rgb="FF990000"/>
        </patternFill>
      </fill>
      <alignment wrapText="1"/>
    </dxf>
    <dxf>
      <fill>
        <patternFill patternType="solid">
          <fgColor rgb="FF990000"/>
          <bgColor rgb="FF990000"/>
        </patternFill>
      </fill>
      <alignment wrapText="1"/>
    </dxf>
    <dxf>
      <fill>
        <patternFill patternType="solid">
          <fgColor rgb="FF990000"/>
          <bgColor rgb="FF990000"/>
        </patternFill>
      </fill>
      <alignment wrapText="1"/>
    </dxf>
    <dxf>
      <font>
        <color rgb="FF00FF00"/>
      </font>
      <fill>
        <patternFill patternType="none"/>
      </fill>
      <alignment wrapText="1"/>
    </dxf>
    <dxf>
      <font>
        <color rgb="FF00FF00"/>
      </font>
      <fill>
        <patternFill patternType="none"/>
      </fill>
      <alignment wrapText="1"/>
    </dxf>
    <dxf>
      <fill>
        <patternFill patternType="solid">
          <fgColor rgb="FFFF0000"/>
          <bgColor rgb="FFFF0000"/>
        </patternFill>
      </fill>
      <alignment wrapText="1"/>
    </dxf>
    <dxf>
      <fill>
        <patternFill patternType="solid">
          <fgColor rgb="FFFF9900"/>
          <bgColor rgb="FFFF9900"/>
        </patternFill>
      </fill>
      <alignment wrapText="1"/>
    </dxf>
    <dxf>
      <fill>
        <patternFill patternType="solid">
          <fgColor rgb="FFFF9900"/>
          <bgColor rgb="FFFF9900"/>
        </patternFill>
      </fill>
      <alignment wrapText="1"/>
    </dxf>
    <dxf>
      <fill>
        <patternFill patternType="solid">
          <fgColor rgb="FFFF9900"/>
          <bgColor rgb="FFFF9900"/>
        </patternFill>
      </fill>
      <alignment wrapText="1"/>
    </dxf>
    <dxf>
      <fill>
        <patternFill patternType="solid">
          <fgColor rgb="FFFF0000"/>
          <bgColor rgb="FFFF0000"/>
        </patternFill>
      </fill>
      <alignment wrapText="1"/>
    </dxf>
    <dxf>
      <fill>
        <patternFill patternType="solid">
          <fgColor rgb="FFFF0000"/>
          <bgColor rgb="FFFF0000"/>
        </patternFill>
      </fill>
      <alignment wrapText="1"/>
    </dxf>
    <dxf>
      <fill>
        <patternFill patternType="solid">
          <fgColor rgb="FFFF0000"/>
          <bgColor rgb="FFFF0000"/>
        </patternFill>
      </fill>
      <alignment wrapText="1"/>
    </dxf>
    <dxf>
      <fill>
        <patternFill patternType="solid">
          <fgColor rgb="FFFF0000"/>
          <bgColor rgb="FFFF0000"/>
        </patternFill>
      </fill>
      <alignment wrapText="1"/>
    </dxf>
    <dxf>
      <fill>
        <patternFill patternType="solid">
          <fgColor rgb="FFFF0000"/>
          <bgColor rgb="FFFF0000"/>
        </patternFill>
      </fill>
      <alignment wrapText="1"/>
    </dxf>
    <dxf>
      <fill>
        <patternFill patternType="solid">
          <fgColor rgb="FFFF0000"/>
          <bgColor rgb="FFFF0000"/>
        </patternFill>
      </fill>
      <alignment wrapText="1"/>
    </dxf>
    <dxf>
      <fill>
        <patternFill patternType="solid">
          <fgColor rgb="FFFF0000"/>
          <bgColor rgb="FFFF0000"/>
        </patternFill>
      </fill>
      <alignment wrapText="1"/>
    </dxf>
    <dxf>
      <fill>
        <patternFill patternType="solid">
          <fgColor rgb="FFFF9900"/>
          <bgColor rgb="FFFF9900"/>
        </patternFill>
      </fill>
      <alignment wrapText="1"/>
    </dxf>
    <dxf>
      <fill>
        <patternFill patternType="solid">
          <fgColor rgb="FFFF0000"/>
          <bgColor rgb="FFFF0000"/>
        </patternFill>
      </fill>
      <alignment wrapText="1"/>
    </dxf>
    <dxf>
      <fill>
        <patternFill patternType="solid">
          <fgColor rgb="FFFF0000"/>
          <bgColor rgb="FFFF0000"/>
        </patternFill>
      </fill>
      <alignment wrapText="1"/>
    </dxf>
    <dxf>
      <fill>
        <patternFill patternType="solid">
          <fgColor rgb="FFFF0000"/>
          <bgColor rgb="FFFF0000"/>
        </patternFill>
      </fill>
      <alignment wrapText="1"/>
    </dxf>
    <dxf>
      <fill>
        <patternFill patternType="solid">
          <fgColor rgb="FF00FF00"/>
          <bgColor rgb="FF00FF00"/>
        </patternFill>
      </fill>
      <alignment wrapText="1"/>
    </dxf>
    <dxf>
      <fill>
        <patternFill patternType="solid">
          <fgColor rgb="FFFF9900"/>
          <bgColor rgb="FFFF9900"/>
        </patternFill>
      </fill>
      <alignment wrapText="1"/>
    </dxf>
    <dxf>
      <fill>
        <patternFill patternType="solid">
          <fgColor rgb="FFFF9900"/>
          <bgColor rgb="FFFF9900"/>
        </patternFill>
      </fill>
      <alignment wrapText="1"/>
    </dxf>
    <dxf>
      <fill>
        <patternFill patternType="solid">
          <fgColor rgb="FFFF9900"/>
          <bgColor rgb="FFFF9900"/>
        </patternFill>
      </fill>
      <alignment wrapText="1"/>
    </dxf>
    <dxf>
      <fill>
        <patternFill patternType="solid">
          <fgColor rgb="FFFF9900"/>
          <bgColor rgb="FFFF9900"/>
        </patternFill>
      </fill>
      <alignment wrapText="1"/>
    </dxf>
    <dxf>
      <fill>
        <patternFill patternType="solid">
          <fgColor rgb="FFFF9900"/>
          <bgColor rgb="FFFF9900"/>
        </patternFill>
      </fill>
      <alignment wrapText="1"/>
    </dxf>
    <dxf>
      <fill>
        <patternFill patternType="solid">
          <fgColor rgb="FFFF9900"/>
          <bgColor rgb="FFFF9900"/>
        </patternFill>
      </fill>
      <alignment wrapText="1"/>
    </dxf>
    <dxf>
      <fill>
        <patternFill patternType="solid">
          <fgColor rgb="FFFF9900"/>
          <bgColor rgb="FFFF9900"/>
        </patternFill>
      </fill>
      <alignment wrapText="1"/>
    </dxf>
    <dxf>
      <fill>
        <patternFill patternType="solid">
          <fgColor rgb="FFFFFF00"/>
          <bgColor rgb="FFFFFF00"/>
        </patternFill>
      </fill>
      <alignment wrapText="1"/>
    </dxf>
    <dxf>
      <fill>
        <patternFill patternType="solid">
          <fgColor rgb="FFFFFF00"/>
          <bgColor rgb="FFFFFF00"/>
        </patternFill>
      </fill>
      <alignment wrapText="1"/>
    </dxf>
    <dxf>
      <fill>
        <patternFill patternType="solid">
          <fgColor rgb="FFFFFF00"/>
          <bgColor rgb="FFFFFF00"/>
        </patternFill>
      </fill>
      <alignment wrapText="1"/>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3568700</xdr:colOff>
      <xdr:row>18</xdr:row>
      <xdr:rowOff>2654300</xdr:rowOff>
    </xdr:to>
    <xdr:sp macro="" textlink="">
      <xdr:nvSpPr>
        <xdr:cNvPr id="2068" name="Rectangle 20"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fr-F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355600</xdr:colOff>
      <xdr:row>70</xdr:row>
      <xdr:rowOff>127000</xdr:rowOff>
    </xdr:to>
    <xdr:sp macro="" textlink="">
      <xdr:nvSpPr>
        <xdr:cNvPr id="1026"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fr-FR"/>
        </a:p>
      </xdr:txBody>
    </xdr:sp>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42" Type="http://schemas.openxmlformats.org/officeDocument/2006/relationships/hyperlink" Target="https://sunlightfoundation.com/2016/09/28/how-scottsdale-plans-to-use-complementary-policies-to-open-up-city-data/" TargetMode="External"/><Relationship Id="rId143" Type="http://schemas.openxmlformats.org/officeDocument/2006/relationships/hyperlink" Target="http://www.bizjournals.com/kansascity/news/2016/12/09/unified-government-kck-open-data-initiative.html" TargetMode="External"/><Relationship Id="rId144" Type="http://schemas.openxmlformats.org/officeDocument/2006/relationships/hyperlink" Target="https://sunlightfoundation.com/2016/10/05/how-naperville-took-an-inclusive-participatory-approach-to-opening-city-data/" TargetMode="External"/><Relationship Id="rId145" Type="http://schemas.openxmlformats.org/officeDocument/2006/relationships/hyperlink" Target="http://data.dc.gov/" TargetMode="External"/><Relationship Id="rId146" Type="http://schemas.openxmlformats.org/officeDocument/2006/relationships/hyperlink" Target="http://www.civicapps.org/datasets" TargetMode="External"/><Relationship Id="rId147" Type="http://schemas.openxmlformats.org/officeDocument/2006/relationships/hyperlink" Target="http://www.memphistn.gov/contracts/" TargetMode="External"/><Relationship Id="rId148" Type="http://schemas.openxmlformats.org/officeDocument/2006/relationships/hyperlink" Target="http://data.sfgov.org/" TargetMode="External"/><Relationship Id="rId149" Type="http://schemas.openxmlformats.org/officeDocument/2006/relationships/hyperlink" Target="http://www.texas.gov/en/connect/pages/open-data.aspx" TargetMode="External"/><Relationship Id="rId180" Type="http://schemas.openxmlformats.org/officeDocument/2006/relationships/hyperlink" Target="https://data.cincinnati-oh.gov/browse" TargetMode="External"/><Relationship Id="rId181" Type="http://schemas.openxmlformats.org/officeDocument/2006/relationships/hyperlink" Target="https://data.slcgov.com/" TargetMode="External"/><Relationship Id="rId182" Type="http://schemas.openxmlformats.org/officeDocument/2006/relationships/hyperlink" Target="http://data.howardcountymd.gov/" TargetMode="External"/><Relationship Id="rId40" Type="http://schemas.openxmlformats.org/officeDocument/2006/relationships/hyperlink" Target="https://www.municode.com/library/mo/kansas_city/codes/code_of_ordinances?nodeId=PTIICOOR_CH2AD_ARTXVIOPDAPO" TargetMode="External"/><Relationship Id="rId41" Type="http://schemas.openxmlformats.org/officeDocument/2006/relationships/hyperlink" Target="https://web.archive.org/web/20150919010440/http:/www.openjackson.org/policy" TargetMode="External"/><Relationship Id="rId42" Type="http://schemas.openxmlformats.org/officeDocument/2006/relationships/hyperlink" Target="http://city-egov.cincinnati-oh.gov/Webtop/ws/fyi/public/fyi_docs/Blob/3227.pdf?rpp=-10&amp;m=1&amp;w=doc_no%3D%272728%27" TargetMode="External"/><Relationship Id="rId43" Type="http://schemas.openxmlformats.org/officeDocument/2006/relationships/hyperlink" Target="https://github.com/cityofchattanooga/Chattanooga-Open-Data-Policy/blob/master/Open%20Data%20Policy.md" TargetMode="External"/><Relationship Id="rId44" Type="http://schemas.openxmlformats.org/officeDocument/2006/relationships/hyperlink" Target="http://www.slcinfobase.com/PPAREO/" TargetMode="External"/><Relationship Id="rId45" Type="http://schemas.openxmlformats.org/officeDocument/2006/relationships/hyperlink" Target="https://apps.howardcountymd.gov/olis/LegislationDetail.aspx?LegislationID=839" TargetMode="External"/><Relationship Id="rId46" Type="http://schemas.openxmlformats.org/officeDocument/2006/relationships/hyperlink" Target="http://www.minneapolismn.gov/www/groups/public/@clerk/documents/webcontent/wcms1p-128978.pdf" TargetMode="External"/><Relationship Id="rId47" Type="http://schemas.openxmlformats.org/officeDocument/2006/relationships/hyperlink" Target="http://www.cityblm.org/Modules/ShowDocument.aspx?documentid=7183" TargetMode="External"/><Relationship Id="rId48" Type="http://schemas.openxmlformats.org/officeDocument/2006/relationships/hyperlink" Target="http://www.houstontx.gov/adminpolicies/8-7.html" TargetMode="External"/><Relationship Id="rId49" Type="http://schemas.openxmlformats.org/officeDocument/2006/relationships/hyperlink" Target="http://amherstny.iqm2.com/Citizens/FileOpen.aspx?Type=12&amp;ID=1239&amp;Inline=True" TargetMode="External"/><Relationship Id="rId183" Type="http://schemas.openxmlformats.org/officeDocument/2006/relationships/hyperlink" Target="http://www.cityblm.org/index.aspx?page=464" TargetMode="External"/><Relationship Id="rId184" Type="http://schemas.openxmlformats.org/officeDocument/2006/relationships/hyperlink" Target="http://data.ohouston.org/" TargetMode="External"/><Relationship Id="rId185" Type="http://schemas.openxmlformats.org/officeDocument/2006/relationships/hyperlink" Target="http://clt.charlotte.opendata.arcgis.com/" TargetMode="External"/><Relationship Id="rId186" Type="http://schemas.openxmlformats.org/officeDocument/2006/relationships/hyperlink" Target="http://data.dentontxgis.opendata.arcgis.com/" TargetMode="External"/><Relationship Id="rId187" Type="http://schemas.openxmlformats.org/officeDocument/2006/relationships/hyperlink" Target="https://data.cambridgema.gov/" TargetMode="External"/><Relationship Id="rId188" Type="http://schemas.openxmlformats.org/officeDocument/2006/relationships/hyperlink" Target="http://data.ashevillenc.gov/" TargetMode="External"/><Relationship Id="rId189" Type="http://schemas.openxmlformats.org/officeDocument/2006/relationships/hyperlink" Target="https://data.cityoftacoma.org/" TargetMode="External"/><Relationship Id="rId80" Type="http://schemas.openxmlformats.org/officeDocument/2006/relationships/hyperlink" Target="https://data.countyofriverside.us/Administrative-and-Fiscal-Services/Riverside-County-Open-Data-Policy/hzxb-t3uc" TargetMode="External"/><Relationship Id="rId81" Type="http://schemas.openxmlformats.org/officeDocument/2006/relationships/hyperlink" Target="https://www.bart.gov/sites/default/files/docs/BART_OPEN_DATA_POLICY_FINAL.pdf" TargetMode="External"/><Relationship Id="rId82" Type="http://schemas.openxmlformats.org/officeDocument/2006/relationships/hyperlink" Target="http://www.capecoral.net/OpenGov/Docs/AR%2073%20Open%20Data%20Policy.pdf" TargetMode="External"/><Relationship Id="rId83" Type="http://schemas.openxmlformats.org/officeDocument/2006/relationships/hyperlink" Target="https://topics.arlingtonva.us/open-government-resources/policy/" TargetMode="External"/><Relationship Id="rId84" Type="http://schemas.openxmlformats.org/officeDocument/2006/relationships/hyperlink" Target="http://www.bouldercounty.org/gov/data/pages/opendatapolicy.aspx" TargetMode="External"/><Relationship Id="rId85" Type="http://schemas.openxmlformats.org/officeDocument/2006/relationships/hyperlink" Target="https://drive.google.com/file/d/0B4SK5peGcfxzeHBzNDBVWjdRZUk/view" TargetMode="External"/><Relationship Id="rId86" Type="http://schemas.openxmlformats.org/officeDocument/2006/relationships/hyperlink" Target="http://www.njleg.state.nj.us/2016/Bills/S1000/727_R2.PDF" TargetMode="External"/><Relationship Id="rId87" Type="http://schemas.openxmlformats.org/officeDocument/2006/relationships/hyperlink" Target="http://citydocs.fcgov.com/?cmd=convert&amp;vid=72&amp;docid=2873946&amp;dt=AGENDA+ITEM&amp;doc_download_date=FEB-07-2017&amp;ITEM_NUMBER=17" TargetMode="External"/><Relationship Id="rId88" Type="http://schemas.openxmlformats.org/officeDocument/2006/relationships/hyperlink" Target="https://gis.tempe.gov/ordinances/open-data-resolution.pdf" TargetMode="External"/><Relationship Id="rId89" Type="http://schemas.openxmlformats.org/officeDocument/2006/relationships/hyperlink" Target="https://www.birminghamal.gov/2017/04/18/birmingham-mayor-signs-new-open-data-policy-via-executive-order/" TargetMode="External"/><Relationship Id="rId110" Type="http://schemas.openxmlformats.org/officeDocument/2006/relationships/hyperlink" Target="https://www.cityofsacramento.org/City-Manager/Media-Releases/OpenData" TargetMode="External"/><Relationship Id="rId111" Type="http://schemas.openxmlformats.org/officeDocument/2006/relationships/hyperlink" Target="http://cityoflasvegas.tumblr.com/post/143018551108/updated-open-data-policy" TargetMode="External"/><Relationship Id="rId112" Type="http://schemas.openxmlformats.org/officeDocument/2006/relationships/hyperlink" Target="http://www.cityofboston.gov/news/Default.aspx?id=20265" TargetMode="External"/><Relationship Id="rId113" Type="http://schemas.openxmlformats.org/officeDocument/2006/relationships/hyperlink" Target="http://www.cincinnati-oh.gov/cityofcincinnati/news/cincinnati-s-open-data-portal-opens-the-books-on-government-operations/" TargetMode="External"/><Relationship Id="rId114" Type="http://schemas.openxmlformats.org/officeDocument/2006/relationships/hyperlink" Target="http://cityofdenton.com/Home/Components/News/News/4567/35?backlist=%2F" TargetMode="External"/><Relationship Id="rId115" Type="http://schemas.openxmlformats.org/officeDocument/2006/relationships/hyperlink" Target="http://www.detroitmi.gov/News/ArticleID/39/Mayor-Duggan-announces-new-Open-Data-Initiative-to-give-public-greater-access-to-city-data-and-information" TargetMode="External"/><Relationship Id="rId116" Type="http://schemas.openxmlformats.org/officeDocument/2006/relationships/hyperlink" Target="http://www.jacksonms.gov/CivicAlerts.aspx?AID=571" TargetMode="External"/><Relationship Id="rId117" Type="http://schemas.openxmlformats.org/officeDocument/2006/relationships/hyperlink" Target="http://coablog.ashevillenc.gov/2016/02/municipal-data-evolves-to-next-gen-in-asheville-open-data/" TargetMode="External"/><Relationship Id="rId118" Type="http://schemas.openxmlformats.org/officeDocument/2006/relationships/hyperlink" Target="http://www.sanjoseinfo.org/external/content/document/1914/2806926/1/Open%20Data%20Final.pdf" TargetMode="External"/><Relationship Id="rId119" Type="http://schemas.openxmlformats.org/officeDocument/2006/relationships/hyperlink" Target="http://www.scottsdaleaz.gov/news/city-council-commits-to-open-data_s4_p24496" TargetMode="External"/><Relationship Id="rId150" Type="http://schemas.openxmlformats.org/officeDocument/2006/relationships/hyperlink" Target="http://cookcounty.socrata.com/" TargetMode="External"/><Relationship Id="rId151" Type="http://schemas.openxmlformats.org/officeDocument/2006/relationships/hyperlink" Target="http://data.lexingtonky.gov/" TargetMode="External"/><Relationship Id="rId152" Type="http://schemas.openxmlformats.org/officeDocument/2006/relationships/hyperlink" Target="http://data.raleighnc.gov/" TargetMode="External"/><Relationship Id="rId10" Type="http://schemas.openxmlformats.org/officeDocument/2006/relationships/hyperlink" Target="http://www.lexingtonky.gov/Modules/ShowDocument.aspx?documentid=16343" TargetMode="External"/><Relationship Id="rId11" Type="http://schemas.openxmlformats.org/officeDocument/2006/relationships/hyperlink" Target="http://www.raleighnc.gov/content/ITechAdmin/Documents/OpenSourceSystemsResolution.pdf" TargetMode="External"/><Relationship Id="rId12" Type="http://schemas.openxmlformats.org/officeDocument/2006/relationships/hyperlink" Target="http://www1.nyc.gov/assets/doitt/downloads/pdf/nyc_open_data_tsm.pdf" TargetMode="External"/><Relationship Id="rId13" Type="http://schemas.openxmlformats.org/officeDocument/2006/relationships/hyperlink" Target="http://www.gcpvd.org/2012/03/19/open-providence-commission-for-transparency-and-accountability-meeting-today-march-19/" TargetMode="External"/><Relationship Id="rId14" Type="http://schemas.openxmlformats.org/officeDocument/2006/relationships/hyperlink" Target="http://madison.legistar.com/ViewReport.ashx?M=R&amp;N=Text&amp;GID=205&amp;ID=1201083&amp;GUID=2EC21911-798D-4499-BFAF-96BDACBCD8C7&amp;Title=Legislation+Text" TargetMode="External"/><Relationship Id="rId15" Type="http://schemas.openxmlformats.org/officeDocument/2006/relationships/hyperlink" Target="http://www.illinois.gov/Government/ExecOrders/Documents/2012/execorder2012-03.pdf" TargetMode="External"/><Relationship Id="rId16" Type="http://schemas.openxmlformats.org/officeDocument/2006/relationships/hyperlink" Target="http://www.capitol.hawaii.gov/session2013/bills/HB632_CD1_.htm" TargetMode="External"/><Relationship Id="rId17" Type="http://schemas.openxmlformats.org/officeDocument/2006/relationships/hyperlink" Target="https://data.smcgov.org/Government/San-Mateo-County-Open-Data-Policy/pebe-j2ye" TargetMode="External"/><Relationship Id="rId18" Type="http://schemas.openxmlformats.org/officeDocument/2006/relationships/hyperlink" Target="http://le.utah.gov/~2013/bills/sbillenr/SB0283.pdf" TargetMode="External"/><Relationship Id="rId19" Type="http://schemas.openxmlformats.org/officeDocument/2006/relationships/hyperlink" Target="http://www.governor.ny.gov/executiveorder/95" TargetMode="External"/><Relationship Id="rId153" Type="http://schemas.openxmlformats.org/officeDocument/2006/relationships/hyperlink" Target="http://www.opendatanyc.com/" TargetMode="External"/><Relationship Id="rId154" Type="http://schemas.openxmlformats.org/officeDocument/2006/relationships/hyperlink" Target="https://data.providenceri.gov/" TargetMode="External"/><Relationship Id="rId155" Type="http://schemas.openxmlformats.org/officeDocument/2006/relationships/hyperlink" Target="https://data.cityofmadison.com/" TargetMode="External"/><Relationship Id="rId156" Type="http://schemas.openxmlformats.org/officeDocument/2006/relationships/hyperlink" Target="https://data.illinois.gov/" TargetMode="External"/><Relationship Id="rId157" Type="http://schemas.openxmlformats.org/officeDocument/2006/relationships/hyperlink" Target="http://data.hawaii.gov/" TargetMode="External"/><Relationship Id="rId158" Type="http://schemas.openxmlformats.org/officeDocument/2006/relationships/hyperlink" Target="http://www.ri.gov/data/" TargetMode="External"/><Relationship Id="rId159" Type="http://schemas.openxmlformats.org/officeDocument/2006/relationships/hyperlink" Target="https://data.smcgov.org/" TargetMode="External"/><Relationship Id="rId190" Type="http://schemas.openxmlformats.org/officeDocument/2006/relationships/hyperlink" Target="http://www.ci.independence.mo.us/open/" TargetMode="External"/><Relationship Id="rId191" Type="http://schemas.openxmlformats.org/officeDocument/2006/relationships/hyperlink" Target="http://data.sanjoseca.gov/home" TargetMode="External"/><Relationship Id="rId192" Type="http://schemas.openxmlformats.org/officeDocument/2006/relationships/hyperlink" Target="http://data.sanjoseca.gov/home" TargetMode="External"/><Relationship Id="rId50" Type="http://schemas.openxmlformats.org/officeDocument/2006/relationships/hyperlink" Target="http://legis.suffolkcountyny.gov/clerk/Resolution%20Packet/2014/reso_pack072914.pdf" TargetMode="External"/><Relationship Id="rId51" Type="http://schemas.openxmlformats.org/officeDocument/2006/relationships/hyperlink" Target="https://www.google.com/url?q=https://www.sandiego.gov/pad/programs/opendata&amp;sa=D&amp;ust=1469676752556000&amp;usg=AFQjCNFKnzYgF0YV6p0aics8tY-AZro4vg" TargetMode="External"/><Relationship Id="rId52" Type="http://schemas.openxmlformats.org/officeDocument/2006/relationships/hyperlink" Target="http://docs.sandiego.gov/council_reso_ordinance/rao2013/R-308684.pdf" TargetMode="External"/><Relationship Id="rId53" Type="http://schemas.openxmlformats.org/officeDocument/2006/relationships/hyperlink" Target="http://charmeck.org/maps/Documents/OpenDataPolicy.pdf" TargetMode="External"/><Relationship Id="rId54" Type="http://schemas.openxmlformats.org/officeDocument/2006/relationships/hyperlink" Target="http://www.cityofdenton.com/home/showdocument?id=22099" TargetMode="External"/><Relationship Id="rId55" Type="http://schemas.openxmlformats.org/officeDocument/2006/relationships/hyperlink" Target="http://www.cambridgema.gov/~/media/Files/informationtechnologydepartment/opendata/Open%20Data%20Initiative%20Guidelines.pdf" TargetMode="External"/><Relationship Id="rId56" Type="http://schemas.openxmlformats.org/officeDocument/2006/relationships/hyperlink" Target="https://data.cambridgema.gov/General-Government/Cambridge-Open-Data-Ordinance-092115/tf4d-q3qs" TargetMode="External"/><Relationship Id="rId57" Type="http://schemas.openxmlformats.org/officeDocument/2006/relationships/hyperlink" Target="http://www.jacksonms.gov/CivicAlerts.aspx?AID=460" TargetMode="External"/><Relationship Id="rId58" Type="http://schemas.openxmlformats.org/officeDocument/2006/relationships/hyperlink" Target="http://www.mesaaz.gov/home/showdocument?id=16678" TargetMode="External"/><Relationship Id="rId59" Type="http://schemas.openxmlformats.org/officeDocument/2006/relationships/hyperlink" Target="http://coablog.ashevillenc.gov/wp-content/uploads/2016/02/Resolution-No.-15-189.pdf" TargetMode="External"/><Relationship Id="rId193" Type="http://schemas.openxmlformats.org/officeDocument/2006/relationships/hyperlink" Target="https://information.stpaul.gov/" TargetMode="External"/><Relationship Id="rId194" Type="http://schemas.openxmlformats.org/officeDocument/2006/relationships/hyperlink" Target="https://data.littlerock.org/" TargetMode="External"/><Relationship Id="rId195" Type="http://schemas.openxmlformats.org/officeDocument/2006/relationships/hyperlink" Target="http://data.scottsdaleaz.gov/" TargetMode="External"/><Relationship Id="rId196" Type="http://schemas.openxmlformats.org/officeDocument/2006/relationships/hyperlink" Target="http://yourdata.wycokck.org/" TargetMode="External"/><Relationship Id="rId197" Type="http://schemas.openxmlformats.org/officeDocument/2006/relationships/hyperlink" Target="http://data.naperville.opendata.arcgis.com/" TargetMode="External"/><Relationship Id="rId198" Type="http://schemas.openxmlformats.org/officeDocument/2006/relationships/hyperlink" Target="http://gis-hennepin.opendata.arcgis.com/" TargetMode="External"/><Relationship Id="rId199" Type="http://schemas.openxmlformats.org/officeDocument/2006/relationships/hyperlink" Target="https://data.arlingtonva.us/home" TargetMode="External"/><Relationship Id="rId90" Type="http://schemas.openxmlformats.org/officeDocument/2006/relationships/hyperlink" Target="https://www-static.bouldercolorado.gov/docs/Open_Data_Policy_Final-1-201705011604.pdf" TargetMode="External"/><Relationship Id="rId91" Type="http://schemas.openxmlformats.org/officeDocument/2006/relationships/hyperlink" Target="https://salinas.legistar.com/LegislationDetail.aspx?ID=3062679&amp;GUID=5C4A098B-B9AB-4479-86F5-0A69BA7EAAEC&amp;Options=&amp;Search=" TargetMode="External"/><Relationship Id="rId92" Type="http://schemas.openxmlformats.org/officeDocument/2006/relationships/hyperlink" Target="http://riversideca.gov/manager/admin-manual/interdepartmental-services/03.016.00.pdf" TargetMode="External"/><Relationship Id="rId93" Type="http://schemas.openxmlformats.org/officeDocument/2006/relationships/hyperlink" Target="http://opentulsa.org/wp-content/uploads/2013/04/bd55b02c-59cd-46bb-8591-03642d5fde05.pdf" TargetMode="External"/><Relationship Id="rId94" Type="http://schemas.openxmlformats.org/officeDocument/2006/relationships/hyperlink" Target="http://www.ci.austin.tx.us/edims/document.cfm?id=161941" TargetMode="External"/><Relationship Id="rId95" Type="http://schemas.openxmlformats.org/officeDocument/2006/relationships/hyperlink" Target="https://opendata.lasvegasnevada.gov/dataset/Open-Data-Policy/fzgv-7d28" TargetMode="External"/><Relationship Id="rId96" Type="http://schemas.openxmlformats.org/officeDocument/2006/relationships/hyperlink" Target="http://blog.cookcountygov.com/opencc/wp-content/uploads/2011/09/Open_Cook_County_9.21.11.pdf" TargetMode="External"/><Relationship Id="rId97" Type="http://schemas.openxmlformats.org/officeDocument/2006/relationships/hyperlink" Target="http://portal.cityofsacramento.org/OpenData" TargetMode="External"/><Relationship Id="rId98" Type="http://schemas.openxmlformats.org/officeDocument/2006/relationships/hyperlink" Target="https://drive.google.com/open?id=0B_ILuYKPbN3qSk54YVdNTFlWS1E" TargetMode="External"/><Relationship Id="rId99" Type="http://schemas.openxmlformats.org/officeDocument/2006/relationships/hyperlink" Target="http://www.cambridgema.gov/~/media/Files/informationtechnologydepartment/opendata/Open%20Data%20Initiative%20Guidelines.pdf" TargetMode="External"/><Relationship Id="rId120" Type="http://schemas.openxmlformats.org/officeDocument/2006/relationships/hyperlink" Target="http://www.scottsdaleaz.gov/news/city-council-commits-to-open-data_s4_p24496" TargetMode="External"/><Relationship Id="rId121" Type="http://schemas.openxmlformats.org/officeDocument/2006/relationships/hyperlink" Target="http://www.muni.org/departments/mayor/pressreleases/pages/20160427municipalityofanchorageadoptsopendatapolicy.aspx" TargetMode="External"/><Relationship Id="rId122" Type="http://schemas.openxmlformats.org/officeDocument/2006/relationships/hyperlink" Target="https://www.wycokck.org/uploadedFiles/Articles/2016-UG%20Expands%20Committment%20to%20Open%20Data%20and%20Transparency.pdf" TargetMode="External"/><Relationship Id="rId123" Type="http://schemas.openxmlformats.org/officeDocument/2006/relationships/hyperlink" Target="http://www.naperville.il.us/news-articles/city-council-adopts-policy-setting-framework-for-open-data-program/" TargetMode="External"/><Relationship Id="rId124" Type="http://schemas.openxmlformats.org/officeDocument/2006/relationships/hyperlink" Target="http://sunlightfoundation.com/blog/2013/04/25/open-data-policy-evolution-san-francisco/" TargetMode="External"/><Relationship Id="rId125" Type="http://schemas.openxmlformats.org/officeDocument/2006/relationships/hyperlink" Target="http://sunlightfoundation.com/blog/2013/10/11/nycs-plan-to-release-all-ish-of-their-data/" TargetMode="External"/><Relationship Id="rId126" Type="http://schemas.openxmlformats.org/officeDocument/2006/relationships/hyperlink" Target="http://sunlightfoundation.com/blog/2013/07/03/aloha-hawaii-open-data-legislation/" TargetMode="External"/><Relationship Id="rId127" Type="http://schemas.openxmlformats.org/officeDocument/2006/relationships/hyperlink" Target="http://sunlightfoundation.com/blog/2013/03/13/a-look-at-utahs-future-in-open-data/" TargetMode="External"/><Relationship Id="rId128" Type="http://schemas.openxmlformats.org/officeDocument/2006/relationships/hyperlink" Target="http://sunlightfoundation.com/blog/2013/08/29/south-bend-indiana-signs-open-data-policy/" TargetMode="External"/><Relationship Id="rId129" Type="http://schemas.openxmlformats.org/officeDocument/2006/relationships/hyperlink" Target="http://sunlightfoundation.com/blog/2013/10/21/new-louisville-open-data-policy-insists-open-by-default-is-the-future/" TargetMode="External"/><Relationship Id="rId160" Type="http://schemas.openxmlformats.org/officeDocument/2006/relationships/hyperlink" Target="http://www.utah.gov/open/" TargetMode="External"/><Relationship Id="rId161" Type="http://schemas.openxmlformats.org/officeDocument/2006/relationships/hyperlink" Target="https://data.ny.gov/" TargetMode="External"/><Relationship Id="rId162" Type="http://schemas.openxmlformats.org/officeDocument/2006/relationships/hyperlink" Target="https://www.cityoftulsa.org/our-city/open-tulsa/open-tulsa-dataset-list.aspx" TargetMode="External"/><Relationship Id="rId20" Type="http://schemas.openxmlformats.org/officeDocument/2006/relationships/hyperlink" Target="http://opentulsa.org/wp-content/uploads/2013/04/bd55b02c-59cd-46bb-8591-03642d5fde05.pdf" TargetMode="External"/><Relationship Id="rId21" Type="http://schemas.openxmlformats.org/officeDocument/2006/relationships/hyperlink" Target="https://www.cityoftulsa.org/media/448223/2015-07.pdf" TargetMode="External"/><Relationship Id="rId22" Type="http://schemas.openxmlformats.org/officeDocument/2006/relationships/hyperlink" Target="http://www.gencourt.state.nh.us/legislation/2012/HB0418.html" TargetMode="External"/><Relationship Id="rId23" Type="http://schemas.openxmlformats.org/officeDocument/2006/relationships/hyperlink" Target="http://www.nhliberty.org/bills/view/2013/HB155" TargetMode="External"/><Relationship Id="rId24" Type="http://schemas.openxmlformats.org/officeDocument/2006/relationships/hyperlink" Target="https://gist.github.com/rebeccawilliams/6311204" TargetMode="External"/><Relationship Id="rId25" Type="http://schemas.openxmlformats.org/officeDocument/2006/relationships/hyperlink" Target="http://louisvilleky.gov/government/mayor-greg-fischer/read-open-data-executive-order" TargetMode="External"/><Relationship Id="rId26" Type="http://schemas.openxmlformats.org/officeDocument/2006/relationships/hyperlink" Target="http://www.scribd.com/doc/171673962/Resolution-Establishing-An-Open-Data-Policy-For-The-City-Of-Oakland-For-Making-Public-Data-Available-In-Machine-Readable-Formats-Using-Open-Data-Stand" TargetMode="External"/><Relationship Id="rId27" Type="http://schemas.openxmlformats.org/officeDocument/2006/relationships/hyperlink" Target="http://www.cityofwestsacramento.org/civica/filebank/blobdload.asp?BlobID=9779" TargetMode="External"/><Relationship Id="rId28" Type="http://schemas.openxmlformats.org/officeDocument/2006/relationships/hyperlink" Target="http://www.slideshare.net/Bytemarks/bill-53-fd1" TargetMode="External"/><Relationship Id="rId29" Type="http://schemas.openxmlformats.org/officeDocument/2006/relationships/hyperlink" Target="http://www.lamayor.org/garcetti_directs_city_departments_to_collect_data_for_open_data_initiative" TargetMode="External"/><Relationship Id="rId163" Type="http://schemas.openxmlformats.org/officeDocument/2006/relationships/hyperlink" Target="https://www.cityoftulsa.org/our-city/open-tulsa/open-tulsa-dataset-list.aspx" TargetMode="External"/><Relationship Id="rId164" Type="http://schemas.openxmlformats.org/officeDocument/2006/relationships/hyperlink" Target="http://nhopengov.org/" TargetMode="External"/><Relationship Id="rId165" Type="http://schemas.openxmlformats.org/officeDocument/2006/relationships/hyperlink" Target="https://data.southbendin.gov/" TargetMode="External"/><Relationship Id="rId166" Type="http://schemas.openxmlformats.org/officeDocument/2006/relationships/hyperlink" Target="http://portal.louisvilleky.gov/service/data" TargetMode="External"/><Relationship Id="rId167" Type="http://schemas.openxmlformats.org/officeDocument/2006/relationships/hyperlink" Target="http://data.oaklandnet.com/" TargetMode="External"/><Relationship Id="rId168" Type="http://schemas.openxmlformats.org/officeDocument/2006/relationships/hyperlink" Target="http://data.cityofsacramento.org/home/" TargetMode="External"/><Relationship Id="rId169" Type="http://schemas.openxmlformats.org/officeDocument/2006/relationships/hyperlink" Target="https://data.honolulu.gov/" TargetMode="External"/><Relationship Id="rId200" Type="http://schemas.openxmlformats.org/officeDocument/2006/relationships/hyperlink" Target="http://data.scottsdaleaz.gov/" TargetMode="External"/><Relationship Id="rId201" Type="http://schemas.openxmlformats.org/officeDocument/2006/relationships/hyperlink" Target="https://data.nj.gov/" TargetMode="External"/><Relationship Id="rId202" Type="http://schemas.openxmlformats.org/officeDocument/2006/relationships/hyperlink" Target="http://www.fcgov.com/opendata/" TargetMode="External"/><Relationship Id="rId203" Type="http://schemas.openxmlformats.org/officeDocument/2006/relationships/hyperlink" Target="https://data.tempe.gov/" TargetMode="External"/><Relationship Id="rId60" Type="http://schemas.openxmlformats.org/officeDocument/2006/relationships/hyperlink" Target="http://wacocitytx.iqm2.com/Citizens/FileOpen.aspx?Type=4&amp;ID=6970&amp;MeetingID=1466" TargetMode="External"/><Relationship Id="rId61" Type="http://schemas.openxmlformats.org/officeDocument/2006/relationships/hyperlink" Target="https://cityoftacoma.legistar.com/LegislationDetail.aspx?ID=2558873&amp;GUID=754BE35D-0C23-421D-8CA0-62D244FD2368&amp;Options=&amp;Search=" TargetMode="External"/><Relationship Id="rId62" Type="http://schemas.openxmlformats.org/officeDocument/2006/relationships/hyperlink" Target="http://www.seattle.gov/Documents/Departments/SeattleGovPortals/CityServices/OpenDataPolicyV1.pdf" TargetMode="External"/><Relationship Id="rId63" Type="http://schemas.openxmlformats.org/officeDocument/2006/relationships/hyperlink" Target="https://drive.google.com/open?id=0B_ILuYKPbN3qSDBnM2lTRkxRN0Y2SFFXaDNCMVdKUGxIbzhV" TargetMode="External"/><Relationship Id="rId64" Type="http://schemas.openxmlformats.org/officeDocument/2006/relationships/hyperlink" Target="https://baltimore.legistar.com/LegislationDetail.aspx?ID=2547408&amp;GUID=10605A37-B70C-4878-A829-21C7AB1067D2" TargetMode="External"/><Relationship Id="rId65" Type="http://schemas.openxmlformats.org/officeDocument/2006/relationships/hyperlink" Target="http://www.victorvilleca.gov/uploadedFiles/CityServices/Open%20Data%20Policy.pdf" TargetMode="External"/><Relationship Id="rId66" Type="http://schemas.openxmlformats.org/officeDocument/2006/relationships/hyperlink" Target="http://sanjose.granicus.com/MetaViewer.php?view_id=&amp;event_id=2130&amp;meta_id=565140" TargetMode="External"/><Relationship Id="rId67" Type="http://schemas.openxmlformats.org/officeDocument/2006/relationships/hyperlink" Target="https://stpaul.legistar.com/LegislationDetail.aspx?ID=2694471&amp;GUID=B20D0CAD-629F-432E-8396-250E17D0A04B&amp;FullText=1" TargetMode="External"/><Relationship Id="rId68" Type="http://schemas.openxmlformats.org/officeDocument/2006/relationships/hyperlink" Target="http://www.portal.state.pa.us/portal/server.pt?open=512&amp;objID=708&amp;PageID=224602&amp;mode=2&amp;contentid=http://pubcontent.state.pa.us/publishedcontent/publish/cop_general_government_operations/oa/oa_portal/omd/p_and_p/executive_orders/2010_2019/items/2016_07.html" TargetMode="External"/><Relationship Id="rId69" Type="http://schemas.openxmlformats.org/officeDocument/2006/relationships/hyperlink" Target="http://www.littlerock.org/BoardOfDirectors/MeetingAgendas/Agendas/AGENDA%20-%20WEB%20-%205-3-2016/R%20-%20Open%20Data%20Policy.pdf" TargetMode="External"/><Relationship Id="rId204" Type="http://schemas.openxmlformats.org/officeDocument/2006/relationships/hyperlink" Target="https://bouldercolorado.gov/open-data" TargetMode="External"/><Relationship Id="rId205" Type="http://schemas.openxmlformats.org/officeDocument/2006/relationships/hyperlink" Target="http://www.riversideca.gov/transparency/data/" TargetMode="External"/><Relationship Id="rId206" Type="http://schemas.openxmlformats.org/officeDocument/2006/relationships/hyperlink" Target="https://data.tempe.gov/" TargetMode="External"/><Relationship Id="rId207" Type="http://schemas.openxmlformats.org/officeDocument/2006/relationships/hyperlink" Target="http://www.opendatadc.org/" TargetMode="External"/><Relationship Id="rId208" Type="http://schemas.openxmlformats.org/officeDocument/2006/relationships/hyperlink" Target="http://www.texastransparency.org/State_Finance/Spending/" TargetMode="External"/><Relationship Id="rId209" Type="http://schemas.openxmlformats.org/officeDocument/2006/relationships/hyperlink" Target="http://data.openoakland.org/" TargetMode="External"/><Relationship Id="rId130" Type="http://schemas.openxmlformats.org/officeDocument/2006/relationships/hyperlink" Target="http://sunlightfoundation.com/blog/2013/10/29/oaklands-public-participation-route-to-open-data-legislation/" TargetMode="External"/><Relationship Id="rId131" Type="http://schemas.openxmlformats.org/officeDocument/2006/relationships/hyperlink" Target="https://sunlightfoundation.com/blog/2016/03/11/crowdlaw-and-open-data-policy-a-perfect-match/" TargetMode="External"/><Relationship Id="rId132" Type="http://schemas.openxmlformats.org/officeDocument/2006/relationships/hyperlink" Target="http://sunlightfoundation.com/blog/2014/03/20/what-makes-pittsburghs-open-data-law-different/" TargetMode="External"/><Relationship Id="rId133" Type="http://schemas.openxmlformats.org/officeDocument/2006/relationships/hyperlink" Target="http://sunlightfoundation.com/blog/2014/04/11/boston-the-tale-of-two-open-data-policies/" TargetMode="External"/><Relationship Id="rId134" Type="http://schemas.openxmlformats.org/officeDocument/2006/relationships/hyperlink" Target="https://sunlightfoundation.com/blog/2015/03/25/detroit-embraces-transparency-with-new-open-data-portal/" TargetMode="External"/><Relationship Id="rId135" Type="http://schemas.openxmlformats.org/officeDocument/2006/relationships/hyperlink" Target="https://sunlightfoundation.com/blog/2015/08/10/opengov-voices-now-is-the-time-for-open-data-in-mesa/" TargetMode="External"/><Relationship Id="rId136" Type="http://schemas.openxmlformats.org/officeDocument/2006/relationships/hyperlink" Target="http://sunlightfoundation.com/blog/2015/12/17/waco-becomes-4th-what-works-city-to-pass-an-open-data-policy/" TargetMode="External"/><Relationship Id="rId137" Type="http://schemas.openxmlformats.org/officeDocument/2006/relationships/hyperlink" Target="https://sunlightfoundation.com/blog/2016/02/05/tacoma-becomes-sixth-what-works-city-to-adopt-an-open-data-policy/" TargetMode="External"/><Relationship Id="rId138" Type="http://schemas.openxmlformats.org/officeDocument/2006/relationships/hyperlink" Target="http://sunlightfoundation.com/blog/2016/03/31/opengov-voices-open-indpendence-brings-a-wealth-of-data-to-missourians/" TargetMode="External"/><Relationship Id="rId139" Type="http://schemas.openxmlformats.org/officeDocument/2006/relationships/hyperlink" Target="http://www.baltimoresun.com/news/maryland/baltimore-city/bs-md-ci-open-data-20160321-story.html" TargetMode="External"/><Relationship Id="rId170" Type="http://schemas.openxmlformats.org/officeDocument/2006/relationships/hyperlink" Target="http://data.lacity.org/" TargetMode="External"/><Relationship Id="rId171" Type="http://schemas.openxmlformats.org/officeDocument/2006/relationships/hyperlink" Target="http://data.cityofsacramento.org/home/" TargetMode="External"/><Relationship Id="rId172" Type="http://schemas.openxmlformats.org/officeDocument/2006/relationships/hyperlink" Target="https://opendata.lasvegasnevada.gov/" TargetMode="External"/><Relationship Id="rId30" Type="http://schemas.openxmlformats.org/officeDocument/2006/relationships/hyperlink" Target="http://portal.cityofsacramento.org/OpenData" TargetMode="External"/><Relationship Id="rId31" Type="http://schemas.openxmlformats.org/officeDocument/2006/relationships/hyperlink" Target="https://opendata.lasvegasnevada.gov/dataset/Open-Data-Policy/fzgv-7d28" TargetMode="External"/><Relationship Id="rId32" Type="http://schemas.openxmlformats.org/officeDocument/2006/relationships/hyperlink" Target="http://www.lasvegasnevada.gov/cs/groups/public/documents/document/chjk/mda5/~edisp/prd009912.pdf" TargetMode="External"/><Relationship Id="rId33" Type="http://schemas.openxmlformats.org/officeDocument/2006/relationships/hyperlink" Target="https://drive.google.com/open?id=0B_ILuYKPbN3qcHFKQktDaFRkR0E" TargetMode="External"/><Relationship Id="rId34" Type="http://schemas.openxmlformats.org/officeDocument/2006/relationships/hyperlink" Target="https://pittsburgh.legistar.com/LegislationDetail.aspx?ID=1632976&amp;GUID=C476BBD1-7CD9-4ED2-8A16-B7ECA89F4D40&amp;Options=ID%7CText%7C&amp;Search=open+data&amp;FullText=1" TargetMode="External"/><Relationship Id="rId35" Type="http://schemas.openxmlformats.org/officeDocument/2006/relationships/hyperlink" Target="http://nebula.wsimg.com/f3f47c94e13554f3b53e45220d02c783?AccessKeyId=EB836F96604CFAA85CBF&amp;disposition=0&amp;alloworigin=1" TargetMode="External"/><Relationship Id="rId36" Type="http://schemas.openxmlformats.org/officeDocument/2006/relationships/hyperlink" Target="http://www.hartford.gov/images/mayors/executive_order_open_data.pdf" TargetMode="External"/><Relationship Id="rId37" Type="http://schemas.openxmlformats.org/officeDocument/2006/relationships/hyperlink" Target="http://mgaleg.maryland.gov/2014RS/bills/sb/sb0644t.pdf" TargetMode="External"/><Relationship Id="rId38" Type="http://schemas.openxmlformats.org/officeDocument/2006/relationships/hyperlink" Target="http://www.nashville.gov/Portals/0/SiteContent/MayorsOffice/docs/news/140512_OpenDataExecutiveOrder.pdf" TargetMode="External"/><Relationship Id="rId39" Type="http://schemas.openxmlformats.org/officeDocument/2006/relationships/hyperlink" Target="http://cityclerk.kcmo.org/liveweb/Documents/Document.aspx?q=2FOq%2bB1upNhpfL9WVOV53K2%2b29pUTv3WiNjkPAPuuhgfOYJLK%2foUThIZ9P7zAGRA" TargetMode="External"/><Relationship Id="rId173" Type="http://schemas.openxmlformats.org/officeDocument/2006/relationships/hyperlink" Target="https://opendata.lasvegasnevada.gov/" TargetMode="External"/><Relationship Id="rId174" Type="http://schemas.openxmlformats.org/officeDocument/2006/relationships/hyperlink" Target="http://www.data.ct.gov/" TargetMode="External"/><Relationship Id="rId175" Type="http://schemas.openxmlformats.org/officeDocument/2006/relationships/hyperlink" Target="https://data.cityofboston.gov/" TargetMode="External"/><Relationship Id="rId176" Type="http://schemas.openxmlformats.org/officeDocument/2006/relationships/hyperlink" Target="http://data.maryland.gov/" TargetMode="External"/><Relationship Id="rId177" Type="http://schemas.openxmlformats.org/officeDocument/2006/relationships/hyperlink" Target="https://data.nashville.gov/" TargetMode="External"/><Relationship Id="rId178" Type="http://schemas.openxmlformats.org/officeDocument/2006/relationships/hyperlink" Target="https://data.kcmo.org/" TargetMode="External"/><Relationship Id="rId179" Type="http://schemas.openxmlformats.org/officeDocument/2006/relationships/hyperlink" Target="https://data.kcmo.org/" TargetMode="External"/><Relationship Id="rId210" Type="http://schemas.openxmlformats.org/officeDocument/2006/relationships/hyperlink" Target="https://data.wprdc.org/organization/city-of-pittsburgh" TargetMode="External"/><Relationship Id="rId211" Type="http://schemas.openxmlformats.org/officeDocument/2006/relationships/hyperlink" Target="http://www.opendatacincy.org/" TargetMode="External"/><Relationship Id="rId212" Type="http://schemas.openxmlformats.org/officeDocument/2006/relationships/hyperlink" Target="https://chattanooga.demo.socrata.com/browse/?limit=100" TargetMode="External"/><Relationship Id="rId213" Type="http://schemas.openxmlformats.org/officeDocument/2006/relationships/hyperlink" Target="http://catalog.opensandiego.org/" TargetMode="External"/><Relationship Id="rId70" Type="http://schemas.openxmlformats.org/officeDocument/2006/relationships/hyperlink" Target="http://www.scottsdaleaz.gov/Asset67096.aspx" TargetMode="External"/><Relationship Id="rId71" Type="http://schemas.openxmlformats.org/officeDocument/2006/relationships/hyperlink" Target="http://governor.delaware.gov/orders/EO057.pdf" TargetMode="External"/><Relationship Id="rId72" Type="http://schemas.openxmlformats.org/officeDocument/2006/relationships/hyperlink" Target="https://www.muni.org/Departments/Mayor/Documents/Open%20Data%20Policy.pdf" TargetMode="External"/><Relationship Id="rId73" Type="http://schemas.openxmlformats.org/officeDocument/2006/relationships/hyperlink" Target="http://www.nola.gov/mayor/press-releases/2016/20160801-pr-mayor-signs-executive-order-on-open-da/" TargetMode="External"/><Relationship Id="rId74" Type="http://schemas.openxmlformats.org/officeDocument/2006/relationships/hyperlink" Target="https://lincoln.ne.gov/city/council/agenda/2016/080816/16r180.pdf" TargetMode="External"/><Relationship Id="rId75" Type="http://schemas.openxmlformats.org/officeDocument/2006/relationships/hyperlink" Target="http://unifiedgov.maps.arcgis.com/sharing/rest/content/items/ad51020991e34ce5bc5dd1b02d68a088/data" TargetMode="External"/><Relationship Id="rId76" Type="http://schemas.openxmlformats.org/officeDocument/2006/relationships/hyperlink" Target="https://documents.mymadison.io/docs/napervilleopendatapolicy" TargetMode="External"/><Relationship Id="rId77" Type="http://schemas.openxmlformats.org/officeDocument/2006/relationships/hyperlink" Target="http://city.milwaukee.gov/ImageLibrary/Groups/cityOpenData/MilwaukeeOpenDataPolicy.pdf" TargetMode="External"/><Relationship Id="rId78" Type="http://schemas.openxmlformats.org/officeDocument/2006/relationships/hyperlink" Target="https://www.topeka.org/Documents/P115-OpenDataPolicy.pdf" TargetMode="External"/><Relationship Id="rId79" Type="http://schemas.openxmlformats.org/officeDocument/2006/relationships/hyperlink" Target="https://www.metrogis.org/MetroGIS/media/gis-documents/projects/003_MetroGISPolicyBoard_ResolutionOfSupport.pdf" TargetMode="External"/><Relationship Id="rId214" Type="http://schemas.openxmlformats.org/officeDocument/2006/relationships/hyperlink" Target="https://documents.mymadison.io/docs/napervilleopendatapolicy" TargetMode="External"/><Relationship Id="rId215" Type="http://schemas.openxmlformats.org/officeDocument/2006/relationships/drawing" Target="../drawings/drawing1.xml"/><Relationship Id="rId216" Type="http://schemas.openxmlformats.org/officeDocument/2006/relationships/vmlDrawing" Target="../drawings/vmlDrawing1.vml"/><Relationship Id="rId217" Type="http://schemas.openxmlformats.org/officeDocument/2006/relationships/comments" Target="../comments1.xml"/><Relationship Id="rId1" Type="http://schemas.openxmlformats.org/officeDocument/2006/relationships/hyperlink" Target="http://www.scribd.com/fullscreen/26442622?access_key=key-20rfsh26eu0ob66xlbmu" TargetMode="External"/><Relationship Id="rId2" Type="http://schemas.openxmlformats.org/officeDocument/2006/relationships/hyperlink" Target="http://www.dcregs.dc.gov/Gateway/NoticeHome.aspx?noticeid=673973" TargetMode="External"/><Relationship Id="rId3" Type="http://schemas.openxmlformats.org/officeDocument/2006/relationships/hyperlink" Target="http://dc.gov/page/transparency-open-government-and-open-data-directive" TargetMode="External"/><Relationship Id="rId4" Type="http://schemas.openxmlformats.org/officeDocument/2006/relationships/hyperlink" Target="http://www.portlandonline.com/shared/cfm/image.cfm?id=275696" TargetMode="External"/><Relationship Id="rId100" Type="http://schemas.openxmlformats.org/officeDocument/2006/relationships/hyperlink" Target="http://www.sanjoseca.gov/DocumentCenter/View/55954" TargetMode="External"/><Relationship Id="rId101" Type="http://schemas.openxmlformats.org/officeDocument/2006/relationships/hyperlink" Target="http://www.scottsdaleaz.gov/Asset67096.aspx" TargetMode="External"/><Relationship Id="rId102" Type="http://schemas.openxmlformats.org/officeDocument/2006/relationships/hyperlink" Target="http://www.cookcountyil.gov/2011/09/21/preckwinkle-launches-open-data-website-data-cookcountyil-gov/" TargetMode="External"/><Relationship Id="rId103" Type="http://schemas.openxmlformats.org/officeDocument/2006/relationships/hyperlink" Target="http://www1.nyc.gov/office-of-the-mayor/news/081-12/mayor-bloomberg-signs-legislation-creating-a-citywide-comprehensive-open-data-policy" TargetMode="External"/><Relationship Id="rId104" Type="http://schemas.openxmlformats.org/officeDocument/2006/relationships/hyperlink" Target="https://cityofphiladelphia.wordpress.com/2012/04/27/mayor-nutter-signs-open-data-executive-order-3/" TargetMode="External"/><Relationship Id="rId105" Type="http://schemas.openxmlformats.org/officeDocument/2006/relationships/hyperlink" Target="https://www.cityofmadison.com/news/new-city-of-madison-open-data-ordinance" TargetMode="External"/><Relationship Id="rId106" Type="http://schemas.openxmlformats.org/officeDocument/2006/relationships/hyperlink" Target="http://www.cityofchicago.org/city/en/depts/mayor/press_room/press_releases/2012/december_2012/mayor_emanuel_expandsopendataoncityportalwithexecutiveorder.html" TargetMode="External"/><Relationship Id="rId107" Type="http://schemas.openxmlformats.org/officeDocument/2006/relationships/hyperlink" Target="http://www.ri.gov/press/view/18366" TargetMode="External"/><Relationship Id="rId108" Type="http://schemas.openxmlformats.org/officeDocument/2006/relationships/hyperlink" Target="https://www.ci.south-bend.in.us/residents-business-government/news/2013-8-21/mayor-buttigieg-launch-city%E2%80%99s-open-data-portal-website" TargetMode="External"/><Relationship Id="rId109" Type="http://schemas.openxmlformats.org/officeDocument/2006/relationships/hyperlink" Target="https://louisvilleky.gov/news/louisville-metro-releases-first-open-data-report" TargetMode="External"/><Relationship Id="rId5" Type="http://schemas.openxmlformats.org/officeDocument/2006/relationships/hyperlink" Target="http://www.memphistn.gov/portals/0/pdf_forms/MayorsTransparencyExecutiveOrder.pdf" TargetMode="External"/><Relationship Id="rId6" Type="http://schemas.openxmlformats.org/officeDocument/2006/relationships/hyperlink" Target="http://sfmayor.org/ftp/archive/209.126.225.7/executive-directive-09-06-open-data/index.html" TargetMode="External"/><Relationship Id="rId7" Type="http://schemas.openxmlformats.org/officeDocument/2006/relationships/hyperlink" Target="http://www.sfbos.org/ftp/uploadedfiles/bdsupvrs/bosagendas/materials/bag110910_101155.pdf" TargetMode="External"/><Relationship Id="rId8" Type="http://schemas.openxmlformats.org/officeDocument/2006/relationships/hyperlink" Target="http://sfbos.org/ftp/uploadedfiles/bdsupvrs/committees/materials/gao_032813_121017.pdf" TargetMode="External"/><Relationship Id="rId9" Type="http://schemas.openxmlformats.org/officeDocument/2006/relationships/hyperlink" Target="http://legiscan.com/TX/text/SB701/id/307737" TargetMode="External"/><Relationship Id="rId140" Type="http://schemas.openxmlformats.org/officeDocument/2006/relationships/hyperlink" Target="https://sunlightfoundation.com/blog/2016/04/06/opengov-voices-investing-in-open-data-analytics-in-san-jose/" TargetMode="External"/><Relationship Id="rId141" Type="http://schemas.openxmlformats.org/officeDocument/2006/relationships/hyperlink" Target="http://sunlightfoundation.com/blog/2016/04/28/opengov-voices-open-information-st-paul-makes-data-dynamic-relevant-and-user-friendl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1" Type="http://schemas.openxmlformats.org/officeDocument/2006/relationships/hyperlink" Target="http://www.region.halifax.ns.ca/council/agendasc/documents/120925ca1114.pdf" TargetMode="External"/><Relationship Id="rId12" Type="http://schemas.openxmlformats.org/officeDocument/2006/relationships/hyperlink" Target="http://guelph.ca/wp-content/uploads/GuelphOGF_Framework_Nov2012.pdf" TargetMode="External"/><Relationship Id="rId13" Type="http://schemas.openxmlformats.org/officeDocument/2006/relationships/hyperlink" Target="http://www.saanich.ca/living/mayor/boards/pdf/2012/HSAC/AprHSACmins.pdf" TargetMode="External"/><Relationship Id="rId14" Type="http://schemas.openxmlformats.org/officeDocument/2006/relationships/hyperlink" Target="http://www.kitchener.ca/en/insidecityhall/resources/FCS_Kitchener_OpenDataFrameworkIntroduction_Oct2313.pdf" TargetMode="External"/><Relationship Id="rId15" Type="http://schemas.openxmlformats.org/officeDocument/2006/relationships/hyperlink" Target="http://www.ottawa.ca/calendar/ottawa/citycouncil/occ/2010/05-12/csedc/08-ACS2010-COS-ITS-0005-Open%20data%20%282%29.htm" TargetMode="External"/><Relationship Id="rId16" Type="http://schemas.openxmlformats.org/officeDocument/2006/relationships/hyperlink" Target="http://www.hamilton.ca/NR/rdonlyres/E6C548DD-2FE2-4D21-AF65-B24A2C8BEF2B/0/Aug09EDRMS_n197439_v1_10_1__Notice_of_Motion__Open_Data_Polic.pdf" TargetMode="External"/><Relationship Id="rId17" Type="http://schemas.openxmlformats.org/officeDocument/2006/relationships/hyperlink" Target="https://public.resource.org/8_principles.html" TargetMode="External"/><Relationship Id="rId1" Type="http://schemas.openxmlformats.org/officeDocument/2006/relationships/hyperlink" Target="http://www1.toronto.ca/wps/portal/contentonly?vgnextoid=7e27e03bb8d1e310VgnVCM10000071d60f89RCRD" TargetMode="External"/><Relationship Id="rId2" Type="http://schemas.openxmlformats.org/officeDocument/2006/relationships/hyperlink" Target="http://www.kitchener.ca/en/insidecityhall/resources/I-015_-_CORPORATE_ACCOUNTABILITY__TRANSPARENCY.pdf" TargetMode="External"/><Relationship Id="rId3" Type="http://schemas.openxmlformats.org/officeDocument/2006/relationships/hyperlink" Target="http://archives.york.ca/councilcommitteearchives/pdf/sep%2012%20ped%20open.pdf" TargetMode="External"/><Relationship Id="rId4" Type="http://schemas.openxmlformats.org/officeDocument/2006/relationships/hyperlink" Target="http://ottawa.ca/calendar/ottawa/citycouncil/csedc/2010/05-04/englishdisposition56.htm" TargetMode="External"/><Relationship Id="rId5" Type="http://schemas.openxmlformats.org/officeDocument/2006/relationships/hyperlink" Target="http://www.hamilton.ca/NR/rdonlyres/A0ED2DE8-D7DE-40AC-9402-B2E86DDF2C4F/0/Jul1054__CM13012.pdf" TargetMode="External"/><Relationship Id="rId6" Type="http://schemas.openxmlformats.org/officeDocument/2006/relationships/hyperlink" Target="http://donnees.ville.montreal.qc.ca/fichiers/GTDO/encadrement/politique-DO/Politique-DO_2012-10-04.odt" TargetMode="External"/><Relationship Id="rId7" Type="http://schemas.openxmlformats.org/officeDocument/2006/relationships/hyperlink" Target="http://www.waterloo.ca/en/contentresources/resources/government/Corporate_Policies/A-007_Open_Data_Policy.pdf" TargetMode="External"/><Relationship Id="rId8" Type="http://schemas.openxmlformats.org/officeDocument/2006/relationships/hyperlink" Target="http://vancouver.ca/files/cov/open-data-council-motion-20090519.pdf" TargetMode="External"/><Relationship Id="rId9" Type="http://schemas.openxmlformats.org/officeDocument/2006/relationships/hyperlink" Target="http://council.london.ca/meetings/Archives/Agendas/Board%20Of%20Control%20Agendas/Board%20of%20Control%20Agendas%202010/2010-07-21%20Agenda/Item%2027.pdf" TargetMode="External"/><Relationship Id="rId10" Type="http://schemas.openxmlformats.org/officeDocument/2006/relationships/hyperlink" Target="http://www.brampton.ca/EN/City-Hall/OpenGov/Documents/Brampton%20Open%20Data%20Policy.pdf" TargetMode="External"/></Relationships>
</file>

<file path=xl/worksheets/_rels/sheet5.xml.rels><?xml version="1.0" encoding="UTF-8" standalone="yes"?>
<Relationships xmlns="http://schemas.openxmlformats.org/package/2006/relationships"><Relationship Id="rId46" Type="http://schemas.openxmlformats.org/officeDocument/2006/relationships/hyperlink" Target="http://donnees.ville.montreal.qc.ca/" TargetMode="External"/><Relationship Id="rId47" Type="http://schemas.openxmlformats.org/officeDocument/2006/relationships/hyperlink" Target="http://donnees.ville.quebec.qc.ca/" TargetMode="External"/><Relationship Id="rId48" Type="http://schemas.openxmlformats.org/officeDocument/2006/relationships/hyperlink" Target="http://donnees.ville.sherbrooke.qc.ca/" TargetMode="External"/><Relationship Id="rId49" Type="http://schemas.openxmlformats.org/officeDocument/2006/relationships/hyperlink" Target="http://www.regina.ca/residents/open-government/data/" TargetMode="External"/><Relationship Id="rId20" Type="http://schemas.openxmlformats.org/officeDocument/2006/relationships/hyperlink" Target="http://www.victoria.ca/EN/main/city/open-data-catalogue.html" TargetMode="External"/><Relationship Id="rId21" Type="http://schemas.openxmlformats.org/officeDocument/2006/relationships/hyperlink" Target="http://datacatalogs.org/catalog/north-okanagan-bc" TargetMode="External"/><Relationship Id="rId22" Type="http://schemas.openxmlformats.org/officeDocument/2006/relationships/hyperlink" Target="http://opengov.brandon.ca/open-government.aspx" TargetMode="External"/><Relationship Id="rId23" Type="http://schemas.openxmlformats.org/officeDocument/2006/relationships/hyperlink" Target="http://now.winnipeg.ca/" TargetMode="External"/><Relationship Id="rId24" Type="http://schemas.openxmlformats.org/officeDocument/2006/relationships/hyperlink" Target="http://www.fredericton.ca/en/citygovernment/DataMain.asp" TargetMode="External"/><Relationship Id="rId25" Type="http://schemas.openxmlformats.org/officeDocument/2006/relationships/hyperlink" Target="http://www.region.halifax.ns.ca/opendata" TargetMode="External"/><Relationship Id="rId26" Type="http://schemas.openxmlformats.org/officeDocument/2006/relationships/hyperlink" Target="http://www.brampton.ca/EN/City-Hall/OpenGov/Pages/Welcome.aspx" TargetMode="External"/><Relationship Id="rId27" Type="http://schemas.openxmlformats.org/officeDocument/2006/relationships/hyperlink" Target="http://cms.burlington.ca/Page7429.aspx" TargetMode="External"/><Relationship Id="rId28" Type="http://schemas.openxmlformats.org/officeDocument/2006/relationships/hyperlink" Target="http://openguelph.wpengine.com/open-data-guelph/" TargetMode="External"/><Relationship Id="rId29" Type="http://schemas.openxmlformats.org/officeDocument/2006/relationships/hyperlink" Target="http://www.hamilton.ca/ProjectsInitiatives/OpenData/" TargetMode="External"/><Relationship Id="rId50" Type="http://schemas.openxmlformats.org/officeDocument/2006/relationships/hyperlink" Target="http://www.saskatoon.ca/DEPARTMENTS/Corporate%20Services/Corporate%20Information%20Services/OpenData/Pages/OpenData.aspx" TargetMode="External"/><Relationship Id="rId51" Type="http://schemas.openxmlformats.org/officeDocument/2006/relationships/hyperlink" Target="http://data.whitehorse.ca/" TargetMode="External"/><Relationship Id="rId1" Type="http://schemas.openxmlformats.org/officeDocument/2006/relationships/hyperlink" Target="http://www.banffopendata.ca/" TargetMode="External"/><Relationship Id="rId2" Type="http://schemas.openxmlformats.org/officeDocument/2006/relationships/hyperlink" Target="https://data.calgary.ca/" TargetMode="External"/><Relationship Id="rId3" Type="http://schemas.openxmlformats.org/officeDocument/2006/relationships/hyperlink" Target="http://data.edmonton.ca/" TargetMode="External"/><Relationship Id="rId4" Type="http://schemas.openxmlformats.org/officeDocument/2006/relationships/hyperlink" Target="http://data.countygp.ab.ca/" TargetMode="External"/><Relationship Id="rId5" Type="http://schemas.openxmlformats.org/officeDocument/2006/relationships/hyperlink" Target="http://data.medicinehat.ca/" TargetMode="External"/><Relationship Id="rId30" Type="http://schemas.openxmlformats.org/officeDocument/2006/relationships/hyperlink" Target="http://app.kitchener.ca/opendata/catalogue.aspx" TargetMode="External"/><Relationship Id="rId31" Type="http://schemas.openxmlformats.org/officeDocument/2006/relationships/hyperlink" Target="http://www.london.ca/city-hall/open-data/Pages/Open-Data-Data-Catalogue.aspx" TargetMode="External"/><Relationship Id="rId32" Type="http://schemas.openxmlformats.org/officeDocument/2006/relationships/hyperlink" Target="http://icreateopendata.public.esolutionsgroup.ca/" TargetMode="External"/><Relationship Id="rId9" Type="http://schemas.openxmlformats.org/officeDocument/2006/relationships/hyperlink" Target="http://www.kamloops.ca/downloads/maps/launch.htm" TargetMode="External"/><Relationship Id="rId6" Type="http://schemas.openxmlformats.org/officeDocument/2006/relationships/hyperlink" Target="http://data.reddeer.ca/" TargetMode="External"/><Relationship Id="rId7" Type="http://schemas.openxmlformats.org/officeDocument/2006/relationships/hyperlink" Target="https://data.strathcona.ca/" TargetMode="External"/><Relationship Id="rId8" Type="http://schemas.openxmlformats.org/officeDocument/2006/relationships/hyperlink" Target="http://www.chilliwack.com/main/page.cfm?id=2329" TargetMode="External"/><Relationship Id="rId33" Type="http://schemas.openxmlformats.org/officeDocument/2006/relationships/hyperlink" Target="http://www.mississauga.ca/portal/residents/publicationsopendatacatalogue" TargetMode="External"/><Relationship Id="rId34" Type="http://schemas.openxmlformats.org/officeDocument/2006/relationships/hyperlink" Target="http://www.niagarafalls.ca/services/open/data" TargetMode="External"/><Relationship Id="rId35" Type="http://schemas.openxmlformats.org/officeDocument/2006/relationships/hyperlink" Target="http://oakville.ca/data/" TargetMode="External"/><Relationship Id="rId36" Type="http://schemas.openxmlformats.org/officeDocument/2006/relationships/hyperlink" Target="http://data.ottawa.ca/" TargetMode="External"/><Relationship Id="rId10" Type="http://schemas.openxmlformats.org/officeDocument/2006/relationships/hyperlink" Target="http://www.kelowna.ca/CM/Page3936.aspx" TargetMode="External"/><Relationship Id="rId11" Type="http://schemas.openxmlformats.org/officeDocument/2006/relationships/hyperlink" Target="http://www.tol.ca/ServicesContact/OpenData/OpenDataCatalogue.aspx" TargetMode="External"/><Relationship Id="rId12" Type="http://schemas.openxmlformats.org/officeDocument/2006/relationships/hyperlink" Target="http://www.nanaimo.ca/datafeeds" TargetMode="External"/><Relationship Id="rId13" Type="http://schemas.openxmlformats.org/officeDocument/2006/relationships/hyperlink" Target="http://geoweb.dnv.org/data/" TargetMode="External"/><Relationship Id="rId14" Type="http://schemas.openxmlformats.org/officeDocument/2006/relationships/hyperlink" Target="http://www.rdos.bc.ca/departments/information-services/open-data-downloads/" TargetMode="External"/><Relationship Id="rId15" Type="http://schemas.openxmlformats.org/officeDocument/2006/relationships/hyperlink" Target="http://princegeorge.ca/cityservices/online/odc/Pages/Documents.aspx" TargetMode="External"/><Relationship Id="rId16" Type="http://schemas.openxmlformats.org/officeDocument/2006/relationships/hyperlink" Target="http://www.saanich.ca/data/catalogue/index.php" TargetMode="External"/><Relationship Id="rId17" Type="http://schemas.openxmlformats.org/officeDocument/2006/relationships/hyperlink" Target="http://www.surrey.ca/city-services/658.aspx" TargetMode="External"/><Relationship Id="rId18" Type="http://schemas.openxmlformats.org/officeDocument/2006/relationships/hyperlink" Target="http://data.vancouver.ca/datacatalogue/index.htm" TargetMode="External"/><Relationship Id="rId19" Type="http://schemas.openxmlformats.org/officeDocument/2006/relationships/hyperlink" Target="http://www.vernon.ca/map/" TargetMode="External"/><Relationship Id="rId37" Type="http://schemas.openxmlformats.org/officeDocument/2006/relationships/hyperlink" Target="http://www.toronto.ca/open" TargetMode="External"/><Relationship Id="rId38" Type="http://schemas.openxmlformats.org/officeDocument/2006/relationships/hyperlink" Target="http://opendata.waterloo.ca/" TargetMode="External"/><Relationship Id="rId39" Type="http://schemas.openxmlformats.org/officeDocument/2006/relationships/hyperlink" Target="http://www.welland.ca/open/Opendata.asp" TargetMode="External"/><Relationship Id="rId40" Type="http://schemas.openxmlformats.org/officeDocument/2006/relationships/hyperlink" Target="http://www.citywindsor.ca/opendata/Pages/Home.aspx" TargetMode="External"/><Relationship Id="rId41" Type="http://schemas.openxmlformats.org/officeDocument/2006/relationships/hyperlink" Target="http://www.york.ca/opendata/" TargetMode="External"/><Relationship Id="rId42" Type="http://schemas.openxmlformats.org/officeDocument/2006/relationships/hyperlink" Target="http://datacatalogs.org/catalog/region-of-peel-ontario" TargetMode="External"/><Relationship Id="rId43" Type="http://schemas.openxmlformats.org/officeDocument/2006/relationships/hyperlink" Target="http://datacatalogs.org/catalog/region-of-waterloo-ontario" TargetMode="External"/><Relationship Id="rId44" Type="http://schemas.openxmlformats.org/officeDocument/2006/relationships/hyperlink" Target="http://datacatalogs.org/catalog/niagara_region_ca" TargetMode="External"/><Relationship Id="rId45" Type="http://schemas.openxmlformats.org/officeDocument/2006/relationships/hyperlink" Target="http://www.gatineau.ca/donneesouvertes/"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www.opengovpartnership.org/files/plan-hiperfinal-1pdf/download?token=5t4NYel8AAZlSlqSXsfc64paUKlPde6BPDlK2Lf5Vlo" TargetMode="External"/><Relationship Id="rId12" Type="http://schemas.openxmlformats.org/officeDocument/2006/relationships/hyperlink" Target="http://www.opengovpartnership.org/file/984/download?token=FBdrtsHvUxrZHkscl_WxPdhd_DRzDNYKuMNog7oSkT0" TargetMode="External"/><Relationship Id="rId13" Type="http://schemas.openxmlformats.org/officeDocument/2006/relationships/hyperlink" Target="http://www.opengovpartnership.org/file/258/download?token=KXarW6gnS5YjIkDNI112uyjJWyEAI9xnkHOWHxicZZ4" TargetMode="External"/><Relationship Id="rId14" Type="http://schemas.openxmlformats.org/officeDocument/2006/relationships/hyperlink" Target="http://www.opengovpartnership.org/file/1333/download?token=HA-LcaNJo9simhcrIpKKCvKVuD9RbftW21Zdrv1IkGI" TargetMode="External"/><Relationship Id="rId15" Type="http://schemas.openxmlformats.org/officeDocument/2006/relationships/hyperlink" Target="http://www.opengovpartnership.org/file/1009/download?token=Cjhr91Qj-w-wRdSsJ6DCbU4ftnTxFA2Y1bB0tuJj8Lo" TargetMode="External"/><Relationship Id="rId16" Type="http://schemas.openxmlformats.org/officeDocument/2006/relationships/hyperlink" Target="http://www.opengovpartnership.org/file/894/download?token=UTiiyAr5hyQicAKj3rE9NVFAYI0MynOweF4j7UvfIG4" TargetMode="External"/><Relationship Id="rId17" Type="http://schemas.openxmlformats.org/officeDocument/2006/relationships/hyperlink" Target="http://www.opengovpartnership.org/files/actionplanuruguay20121pdf/download?token=C0DhvGfNkte80OlIqUJPX0bHsdUcv61uNI2TkLoLZmY" TargetMode="External"/><Relationship Id="rId18" Type="http://schemas.openxmlformats.org/officeDocument/2006/relationships/hyperlink" Target="http://opendata.enschede.nl/opendata/dataset/output.data?dataset=alledatasets&amp;method=alledatasets_getall.html&amp;limit=-1" TargetMode="External"/><Relationship Id="rId1" Type="http://schemas.openxmlformats.org/officeDocument/2006/relationships/hyperlink" Target="http://www.slideshare.net/TonZijlstra/enschede-netherlands-open-data-motion/" TargetMode="External"/><Relationship Id="rId2" Type="http://schemas.openxmlformats.org/officeDocument/2006/relationships/hyperlink" Target="http://finance.nsw.gov.au/ict/sites/default/files/NSW%20Government%20Open%20Data%20Policy%201.0.pdf" TargetMode="External"/><Relationship Id="rId3" Type="http://schemas.openxmlformats.org/officeDocument/2006/relationships/hyperlink" Target="http://www.capetown.gov.za/en/PublicParticipation/Documents/HYS_Open_Data_Draft_Policy_version_21_February_%202014.pdf" TargetMode="External"/><Relationship Id="rId4" Type="http://schemas.openxmlformats.org/officeDocument/2006/relationships/hyperlink" Target="http://www.opengovpartnership.org/file/1381/download?token=yLKkfXqeF3jhYfsAm8LnO3ESe-Qmu7c6VByewUhrhMw" TargetMode="External"/><Relationship Id="rId5" Type="http://schemas.openxmlformats.org/officeDocument/2006/relationships/hyperlink" Target="http://www.opengovpartnership.org/file/939/download?token=HzsL5gZmiKgzqQ4W4TNr0klWovGpg5mo_xjzeoH7mzw" TargetMode="External"/><Relationship Id="rId6" Type="http://schemas.openxmlformats.org/officeDocument/2006/relationships/hyperlink" Target="http://www.opengovpartnership.org/file/1379/download?token=JWJcsbm7PUs6TCvDQ_Vea3q9bT2IRdjfN566pp1vNwA" TargetMode="External"/><Relationship Id="rId7" Type="http://schemas.openxmlformats.org/officeDocument/2006/relationships/hyperlink" Target="http://www.opengovpartnership.org/file/901/download?token=G3KY26F_a1Rnpe48gYmPj3GLBshDg-uUebvuKH2tlWk" TargetMode="External"/><Relationship Id="rId8" Type="http://schemas.openxmlformats.org/officeDocument/2006/relationships/hyperlink" Target="http://www.opengovpartnership.org/files/plan-de-acci%C3%B3n-aga-2013-2014-el-salvadordocx/download?token=wXmIQSeFhBnPIXvVOWzRjHBgacnrL9BrAWmT2a_g1C4" TargetMode="External"/><Relationship Id="rId9" Type="http://schemas.openxmlformats.org/officeDocument/2006/relationships/hyperlink" Target="http://www.opengovpartnership.org/file/913/download?token=-8Pzx3d4isBy6kWAJEf7xf884dI1_7u0dXSXoqVxu-c" TargetMode="External"/><Relationship Id="rId10" Type="http://schemas.openxmlformats.org/officeDocument/2006/relationships/hyperlink" Target="http://www.opengovpartnership.org/file/1017/download?token=OKghY2rODlk-Mk5w9IQbvdXpr5ndyVo4WmQoCtsaZQ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DO61"/>
  <sheetViews>
    <sheetView tabSelected="1" workbookViewId="0">
      <pane xSplit="1" ySplit="4" topLeftCell="CI5" activePane="bottomRight" state="frozen"/>
      <selection pane="topRight" activeCell="B1" sqref="B1"/>
      <selection pane="bottomLeft" activeCell="A5" sqref="A5"/>
      <selection pane="bottomRight" activeCell="CK3" sqref="CK3"/>
    </sheetView>
  </sheetViews>
  <sheetFormatPr baseColWidth="10" defaultColWidth="14.5" defaultRowHeight="12.75" customHeight="1" x14ac:dyDescent="0.15"/>
  <cols>
    <col min="1" max="1" width="61.6640625" customWidth="1"/>
    <col min="2" max="4" width="58.1640625" customWidth="1"/>
    <col min="5" max="5" width="54.1640625" customWidth="1"/>
    <col min="6" max="6" width="53.6640625" customWidth="1"/>
    <col min="7" max="9" width="54.1640625" customWidth="1"/>
    <col min="10" max="11" width="54.5" customWidth="1"/>
    <col min="12" max="12" width="57.5" customWidth="1"/>
    <col min="13" max="13" width="54.5" customWidth="1"/>
    <col min="14" max="14" width="53.6640625" customWidth="1"/>
    <col min="15" max="15" width="54.5" customWidth="1"/>
    <col min="16" max="16" width="55.1640625" customWidth="1"/>
    <col min="17" max="17" width="54.5" customWidth="1"/>
    <col min="18" max="19" width="49.83203125" customWidth="1"/>
    <col min="20" max="20" width="52.1640625" customWidth="1"/>
    <col min="21" max="21" width="54.33203125" customWidth="1"/>
    <col min="22" max="22" width="48.83203125" customWidth="1"/>
    <col min="23" max="24" width="55.33203125" customWidth="1"/>
    <col min="25" max="25" width="53.5" customWidth="1"/>
    <col min="26" max="26" width="49.5" customWidth="1"/>
    <col min="27" max="28" width="53.5" customWidth="1"/>
    <col min="29" max="30" width="51.5" customWidth="1"/>
    <col min="31" max="31" width="50.5" customWidth="1"/>
    <col min="32" max="33" width="60" customWidth="1"/>
    <col min="34" max="34" width="54.33203125" customWidth="1"/>
    <col min="35" max="35" width="51.33203125" customWidth="1"/>
    <col min="36" max="36" width="45.6640625" customWidth="1"/>
    <col min="37" max="37" width="51.5" customWidth="1"/>
    <col min="38" max="38" width="55" customWidth="1"/>
    <col min="39" max="41" width="58.5" customWidth="1"/>
    <col min="42" max="42" width="54" customWidth="1"/>
    <col min="43" max="43" width="53.83203125" customWidth="1"/>
    <col min="44" max="44" width="51.6640625" customWidth="1"/>
    <col min="45" max="45" width="52" customWidth="1"/>
    <col min="46" max="46" width="53.6640625" customWidth="1"/>
    <col min="47" max="47" width="54.5" customWidth="1"/>
    <col min="48" max="48" width="55.5" customWidth="1"/>
    <col min="49" max="51" width="55.1640625" customWidth="1"/>
    <col min="52" max="52" width="54.83203125" customWidth="1"/>
    <col min="53" max="53" width="50.1640625" customWidth="1"/>
    <col min="54" max="54" width="48.6640625" customWidth="1"/>
    <col min="55" max="55" width="55.5" customWidth="1"/>
    <col min="56" max="56" width="58.6640625" customWidth="1"/>
    <col min="57" max="57" width="61.5" customWidth="1"/>
    <col min="58" max="58" width="65.6640625" customWidth="1"/>
    <col min="59" max="59" width="59" customWidth="1"/>
    <col min="60" max="60" width="61.5" customWidth="1"/>
    <col min="61" max="61" width="56" customWidth="1"/>
    <col min="62" max="63" width="51.6640625" customWidth="1"/>
    <col min="64" max="66" width="54.5" customWidth="1"/>
    <col min="67" max="68" width="56.83203125" customWidth="1"/>
    <col min="69" max="69" width="57.1640625" customWidth="1"/>
    <col min="70" max="70" width="59.1640625" customWidth="1"/>
    <col min="71" max="119" width="56.5" customWidth="1"/>
  </cols>
  <sheetData>
    <row r="1" spans="1:119" ht="30" customHeight="1" x14ac:dyDescent="0.15">
      <c r="A1" s="5"/>
      <c r="B1" s="6" t="s">
        <v>14</v>
      </c>
      <c r="C1" s="7" t="s">
        <v>14</v>
      </c>
      <c r="D1" s="7" t="s">
        <v>14</v>
      </c>
      <c r="E1" s="8" t="s">
        <v>15</v>
      </c>
      <c r="F1" s="8" t="s">
        <v>9</v>
      </c>
      <c r="G1" s="8" t="s">
        <v>16</v>
      </c>
      <c r="H1" s="8" t="s">
        <v>16</v>
      </c>
      <c r="I1" s="8" t="s">
        <v>16</v>
      </c>
      <c r="J1" s="8" t="s">
        <v>7</v>
      </c>
      <c r="K1" s="8" t="s">
        <v>17</v>
      </c>
      <c r="L1" s="8" t="s">
        <v>10</v>
      </c>
      <c r="M1" s="8" t="s">
        <v>3</v>
      </c>
      <c r="N1" s="9" t="s">
        <v>18</v>
      </c>
      <c r="O1" s="8" t="s">
        <v>5</v>
      </c>
      <c r="P1" s="8" t="s">
        <v>19</v>
      </c>
      <c r="Q1" s="8" t="s">
        <v>20</v>
      </c>
      <c r="R1" s="9" t="s">
        <v>21</v>
      </c>
      <c r="S1" s="8" t="s">
        <v>22</v>
      </c>
      <c r="T1" s="8" t="s">
        <v>23</v>
      </c>
      <c r="U1" s="8" t="s">
        <v>24</v>
      </c>
      <c r="V1" s="8" t="s">
        <v>25</v>
      </c>
      <c r="W1" s="8" t="s">
        <v>2</v>
      </c>
      <c r="X1" s="8" t="s">
        <v>26</v>
      </c>
      <c r="Y1" s="8" t="s">
        <v>27</v>
      </c>
      <c r="Z1" s="8" t="s">
        <v>28</v>
      </c>
      <c r="AA1" s="9" t="s">
        <v>29</v>
      </c>
      <c r="AB1" s="9" t="s">
        <v>29</v>
      </c>
      <c r="AC1" s="9" t="s">
        <v>4</v>
      </c>
      <c r="AD1" s="8" t="s">
        <v>4</v>
      </c>
      <c r="AE1" s="8" t="s">
        <v>30</v>
      </c>
      <c r="AF1" s="9" t="s">
        <v>31</v>
      </c>
      <c r="AG1" s="8" t="s">
        <v>31</v>
      </c>
      <c r="AH1" s="10" t="s">
        <v>32</v>
      </c>
      <c r="AI1" s="10" t="s">
        <v>33</v>
      </c>
      <c r="AJ1" s="10" t="s">
        <v>34</v>
      </c>
      <c r="AK1" s="10" t="s">
        <v>35</v>
      </c>
      <c r="AL1" s="10" t="s">
        <v>11</v>
      </c>
      <c r="AM1" s="10" t="s">
        <v>36</v>
      </c>
      <c r="AN1" s="11" t="s">
        <v>37</v>
      </c>
      <c r="AO1" s="11" t="s">
        <v>37</v>
      </c>
      <c r="AP1" s="10" t="s">
        <v>38</v>
      </c>
      <c r="AQ1" s="12" t="s">
        <v>39</v>
      </c>
      <c r="AR1" s="13" t="s">
        <v>40</v>
      </c>
      <c r="AS1" s="13" t="s">
        <v>41</v>
      </c>
      <c r="AT1" s="13" t="s">
        <v>42</v>
      </c>
      <c r="AU1" s="13" t="s">
        <v>43</v>
      </c>
      <c r="AV1" s="13" t="s">
        <v>44</v>
      </c>
      <c r="AW1" s="14" t="s">
        <v>45</v>
      </c>
      <c r="AX1" s="13" t="s">
        <v>45</v>
      </c>
      <c r="AY1" s="15" t="s">
        <v>45</v>
      </c>
      <c r="AZ1" s="16" t="s">
        <v>46</v>
      </c>
      <c r="BA1" s="17" t="s">
        <v>47</v>
      </c>
      <c r="BB1" s="16" t="s">
        <v>48</v>
      </c>
      <c r="BC1" s="16" t="s">
        <v>12</v>
      </c>
      <c r="BD1" s="16" t="s">
        <v>49</v>
      </c>
      <c r="BE1" s="13" t="s">
        <v>50</v>
      </c>
      <c r="BF1" s="16" t="s">
        <v>13</v>
      </c>
      <c r="BG1" s="16" t="s">
        <v>51</v>
      </c>
      <c r="BH1" s="16" t="s">
        <v>52</v>
      </c>
      <c r="BI1" s="16" t="s">
        <v>8</v>
      </c>
      <c r="BJ1" s="17" t="s">
        <v>53</v>
      </c>
      <c r="BK1" s="17" t="s">
        <v>53</v>
      </c>
      <c r="BL1" s="17" t="s">
        <v>54</v>
      </c>
      <c r="BM1" s="17" t="s">
        <v>55</v>
      </c>
      <c r="BN1" s="17" t="s">
        <v>1</v>
      </c>
      <c r="BO1" s="18" t="s">
        <v>56</v>
      </c>
      <c r="BP1" s="18" t="s">
        <v>56</v>
      </c>
      <c r="BQ1" s="19" t="s">
        <v>57</v>
      </c>
      <c r="BR1" s="18" t="s">
        <v>58</v>
      </c>
      <c r="BS1" s="20" t="s">
        <v>59</v>
      </c>
      <c r="BT1" s="20" t="s">
        <v>60</v>
      </c>
      <c r="BU1" s="18" t="s">
        <v>61</v>
      </c>
      <c r="BV1" s="18" t="s">
        <v>62</v>
      </c>
      <c r="BW1" s="18" t="s">
        <v>62</v>
      </c>
      <c r="BX1" s="18" t="s">
        <v>63</v>
      </c>
      <c r="BY1" s="18" t="s">
        <v>64</v>
      </c>
      <c r="BZ1" s="18" t="s">
        <v>64</v>
      </c>
      <c r="CA1" s="18" t="s">
        <v>65</v>
      </c>
      <c r="CB1" s="18" t="s">
        <v>66</v>
      </c>
      <c r="CC1" s="18" t="s">
        <v>67</v>
      </c>
      <c r="CD1" s="18" t="s">
        <v>68</v>
      </c>
      <c r="CE1" s="18" t="s">
        <v>6</v>
      </c>
      <c r="CF1" s="18" t="s">
        <v>69</v>
      </c>
      <c r="CG1" s="18" t="s">
        <v>70</v>
      </c>
      <c r="CH1" s="18" t="s">
        <v>70</v>
      </c>
      <c r="CI1" s="18" t="s">
        <v>71</v>
      </c>
      <c r="CJ1" s="18" t="s">
        <v>72</v>
      </c>
      <c r="CK1" s="17" t="s">
        <v>2383</v>
      </c>
      <c r="CL1" s="18" t="s">
        <v>74</v>
      </c>
      <c r="CM1" s="18" t="s">
        <v>75</v>
      </c>
      <c r="CN1" s="18" t="s">
        <v>76</v>
      </c>
      <c r="CO1" s="18" t="s">
        <v>77</v>
      </c>
      <c r="CP1" s="18" t="s">
        <v>78</v>
      </c>
      <c r="CQ1" s="18" t="s">
        <v>79</v>
      </c>
      <c r="CR1" s="18" t="s">
        <v>80</v>
      </c>
      <c r="CS1" s="18" t="s">
        <v>81</v>
      </c>
      <c r="CT1" s="18" t="s">
        <v>82</v>
      </c>
      <c r="CU1" s="18" t="s">
        <v>83</v>
      </c>
      <c r="CV1" s="18" t="s">
        <v>84</v>
      </c>
      <c r="CW1" s="18" t="s">
        <v>85</v>
      </c>
      <c r="CX1" s="18" t="s">
        <v>70</v>
      </c>
      <c r="CY1" s="18" t="s">
        <v>86</v>
      </c>
      <c r="CZ1" s="18" t="s">
        <v>87</v>
      </c>
      <c r="DA1" s="18" t="s">
        <v>88</v>
      </c>
      <c r="DB1" s="18" t="s">
        <v>89</v>
      </c>
      <c r="DC1" s="18" t="s">
        <v>90</v>
      </c>
      <c r="DD1" s="18" t="s">
        <v>91</v>
      </c>
      <c r="DE1" s="18" t="s">
        <v>92</v>
      </c>
      <c r="DF1" s="18" t="s">
        <v>88</v>
      </c>
      <c r="DG1" s="18" t="s">
        <v>93</v>
      </c>
      <c r="DH1" s="21" t="s">
        <v>94</v>
      </c>
      <c r="DI1" s="21"/>
      <c r="DJ1" s="21"/>
      <c r="DK1" s="21"/>
      <c r="DL1" s="21" t="s">
        <v>95</v>
      </c>
      <c r="DM1" s="22" t="s">
        <v>96</v>
      </c>
      <c r="DN1" s="22" t="s">
        <v>98</v>
      </c>
      <c r="DO1" s="22" t="s">
        <v>99</v>
      </c>
    </row>
    <row r="2" spans="1:119" ht="14" x14ac:dyDescent="0.15">
      <c r="A2" s="23" t="s">
        <v>100</v>
      </c>
      <c r="B2" s="24"/>
      <c r="C2" s="24"/>
      <c r="D2" s="24"/>
      <c r="E2" s="24"/>
      <c r="F2" s="24"/>
      <c r="G2" s="24"/>
      <c r="H2" s="24"/>
      <c r="I2" s="24"/>
      <c r="J2" s="24"/>
      <c r="K2" s="24"/>
      <c r="L2" s="24"/>
      <c r="M2" s="24"/>
      <c r="N2" s="24"/>
      <c r="O2" s="24"/>
      <c r="P2" s="24"/>
      <c r="Q2" s="24"/>
      <c r="R2" s="24"/>
      <c r="S2" s="24"/>
      <c r="T2" s="24"/>
      <c r="U2" s="24"/>
      <c r="V2" s="24"/>
      <c r="W2" s="24"/>
      <c r="X2" s="24"/>
      <c r="Y2" s="24"/>
      <c r="Z2" s="24"/>
      <c r="AA2" s="25"/>
      <c r="AB2" s="25"/>
      <c r="AC2" s="24"/>
      <c r="AD2" s="24"/>
      <c r="AE2" s="24"/>
      <c r="AF2" s="24"/>
      <c r="AG2" s="24"/>
      <c r="AH2" s="24"/>
      <c r="AI2" s="24"/>
      <c r="AJ2" s="24"/>
      <c r="AK2" s="24"/>
      <c r="AL2" s="24"/>
      <c r="AM2" s="24"/>
      <c r="AN2" s="24"/>
      <c r="AO2" s="24"/>
      <c r="AP2" s="24"/>
      <c r="AQ2" s="24"/>
      <c r="AR2" s="24"/>
      <c r="AS2" s="24"/>
      <c r="AT2" s="24"/>
      <c r="AU2" s="24"/>
      <c r="AV2" s="24"/>
      <c r="AW2" s="26"/>
      <c r="AX2" s="24"/>
      <c r="AY2" s="24"/>
      <c r="AZ2" s="24"/>
      <c r="BA2" s="24"/>
      <c r="BB2" s="24"/>
      <c r="BC2" s="24"/>
      <c r="BD2" s="24"/>
      <c r="BE2" s="24"/>
      <c r="BF2" s="24"/>
      <c r="BG2" s="24"/>
      <c r="BH2" s="24"/>
      <c r="BI2" s="24"/>
      <c r="BJ2" s="27"/>
      <c r="BK2" s="27"/>
      <c r="BL2" s="24"/>
      <c r="BM2" s="24"/>
      <c r="BN2" s="24"/>
      <c r="BO2" s="28"/>
      <c r="BP2" s="28"/>
      <c r="BQ2" s="28"/>
      <c r="BR2" s="29"/>
      <c r="BS2" s="26"/>
      <c r="BT2" s="26"/>
      <c r="BU2" s="29"/>
      <c r="BV2" s="29"/>
      <c r="BW2" s="29"/>
      <c r="BX2" s="29"/>
      <c r="BY2" s="29"/>
      <c r="BZ2" s="29"/>
      <c r="CA2" s="29"/>
      <c r="CB2" s="29"/>
      <c r="CC2" s="29"/>
      <c r="CD2" s="29"/>
      <c r="CE2" s="29"/>
      <c r="CF2" s="29"/>
      <c r="CG2" s="29"/>
      <c r="CH2" s="29"/>
      <c r="CI2" s="29"/>
      <c r="CJ2" s="29"/>
      <c r="CK2" s="29"/>
      <c r="CL2" s="29"/>
      <c r="CM2" s="29"/>
      <c r="CN2" s="29"/>
      <c r="CO2" s="29"/>
      <c r="CP2" s="29"/>
      <c r="CQ2" s="29"/>
      <c r="CR2" s="30"/>
      <c r="CS2" s="29"/>
      <c r="CT2" s="29"/>
      <c r="CU2" s="29"/>
      <c r="CV2" s="29"/>
      <c r="CW2" s="29"/>
      <c r="CX2" s="29"/>
      <c r="CY2" s="29"/>
      <c r="CZ2" s="29"/>
      <c r="DA2" s="29"/>
      <c r="DB2" s="29"/>
      <c r="DC2" s="29"/>
      <c r="DD2" s="30"/>
      <c r="DE2" s="29"/>
      <c r="DF2" s="30"/>
      <c r="DG2" s="30"/>
      <c r="DH2" s="31"/>
      <c r="DI2" s="31"/>
      <c r="DJ2" s="31"/>
      <c r="DK2" s="31"/>
      <c r="DL2" s="31"/>
      <c r="DM2" s="32"/>
      <c r="DN2" s="32"/>
      <c r="DO2" s="33"/>
    </row>
    <row r="3" spans="1:119" ht="13" x14ac:dyDescent="0.15">
      <c r="A3" s="34" t="s">
        <v>104</v>
      </c>
      <c r="B3" s="38" t="s">
        <v>106</v>
      </c>
      <c r="C3" s="38" t="s">
        <v>106</v>
      </c>
      <c r="D3" s="40" t="s">
        <v>107</v>
      </c>
      <c r="E3" s="40" t="s">
        <v>106</v>
      </c>
      <c r="F3" s="40" t="s">
        <v>106</v>
      </c>
      <c r="G3" s="38" t="s">
        <v>108</v>
      </c>
      <c r="H3" s="38" t="s">
        <v>108</v>
      </c>
      <c r="I3" s="40" t="s">
        <v>108</v>
      </c>
      <c r="J3" s="40" t="s">
        <v>109</v>
      </c>
      <c r="K3" s="40" t="s">
        <v>110</v>
      </c>
      <c r="L3" s="40" t="s">
        <v>108</v>
      </c>
      <c r="M3" s="40" t="s">
        <v>106</v>
      </c>
      <c r="N3" s="40" t="s">
        <v>106</v>
      </c>
      <c r="O3" s="40" t="s">
        <v>107</v>
      </c>
      <c r="P3" s="40" t="s">
        <v>107</v>
      </c>
      <c r="Q3" s="40" t="s">
        <v>106</v>
      </c>
      <c r="R3" s="38" t="s">
        <v>111</v>
      </c>
      <c r="S3" s="40" t="s">
        <v>111</v>
      </c>
      <c r="T3" s="40" t="s">
        <v>110</v>
      </c>
      <c r="U3" s="40" t="s">
        <v>106</v>
      </c>
      <c r="V3" s="40" t="s">
        <v>111</v>
      </c>
      <c r="W3" s="40" t="s">
        <v>111</v>
      </c>
      <c r="X3" s="40" t="s">
        <v>110</v>
      </c>
      <c r="Y3" s="40" t="s">
        <v>111</v>
      </c>
      <c r="Z3" s="40" t="s">
        <v>109</v>
      </c>
      <c r="AA3" s="44" t="s">
        <v>106</v>
      </c>
      <c r="AB3" s="46" t="s">
        <v>106</v>
      </c>
      <c r="AC3" s="38" t="s">
        <v>111</v>
      </c>
      <c r="AD3" s="40" t="s">
        <v>111</v>
      </c>
      <c r="AE3" s="40" t="s">
        <v>106</v>
      </c>
      <c r="AF3" s="38" t="s">
        <v>106</v>
      </c>
      <c r="AG3" s="40" t="s">
        <v>106</v>
      </c>
      <c r="AH3" s="38" t="s">
        <v>108</v>
      </c>
      <c r="AI3" s="40" t="s">
        <v>106</v>
      </c>
      <c r="AJ3" s="40" t="s">
        <v>107</v>
      </c>
      <c r="AK3" s="40" t="s">
        <v>108</v>
      </c>
      <c r="AL3" s="40" t="s">
        <v>107</v>
      </c>
      <c r="AM3" s="40" t="s">
        <v>107</v>
      </c>
      <c r="AN3" s="38" t="s">
        <v>106</v>
      </c>
      <c r="AO3" s="40" t="s">
        <v>106</v>
      </c>
      <c r="AP3" s="40" t="s">
        <v>111</v>
      </c>
      <c r="AQ3" s="48" t="s">
        <v>106</v>
      </c>
      <c r="AR3" s="48" t="s">
        <v>106</v>
      </c>
      <c r="AS3" s="48" t="s">
        <v>106</v>
      </c>
      <c r="AT3" s="48" t="s">
        <v>106</v>
      </c>
      <c r="AU3" s="48" t="s">
        <v>111</v>
      </c>
      <c r="AV3" s="50" t="s">
        <v>108</v>
      </c>
      <c r="AW3" s="51" t="s">
        <v>107</v>
      </c>
      <c r="AX3" s="48" t="s">
        <v>107</v>
      </c>
      <c r="AY3" s="50" t="s">
        <v>106</v>
      </c>
      <c r="AZ3" s="48" t="s">
        <v>106</v>
      </c>
      <c r="BA3" s="48" t="s">
        <v>107</v>
      </c>
      <c r="BB3" s="48" t="s">
        <v>106</v>
      </c>
      <c r="BC3" s="48" t="s">
        <v>106</v>
      </c>
      <c r="BD3" s="48" t="s">
        <v>110</v>
      </c>
      <c r="BE3" s="48" t="s">
        <v>106</v>
      </c>
      <c r="BF3" s="48" t="s">
        <v>106</v>
      </c>
      <c r="BG3" s="48" t="s">
        <v>106</v>
      </c>
      <c r="BH3" s="48" t="s">
        <v>106</v>
      </c>
      <c r="BI3" s="48" t="s">
        <v>110</v>
      </c>
      <c r="BJ3" s="48" t="s">
        <v>106</v>
      </c>
      <c r="BK3" s="50" t="s">
        <v>106</v>
      </c>
      <c r="BL3" s="50" t="s">
        <v>106</v>
      </c>
      <c r="BM3" s="50" t="s">
        <v>106</v>
      </c>
      <c r="BN3" s="50" t="s">
        <v>106</v>
      </c>
      <c r="BO3" s="53" t="s">
        <v>106</v>
      </c>
      <c r="BP3" s="53" t="s">
        <v>106</v>
      </c>
      <c r="BQ3" s="55" t="s">
        <v>106</v>
      </c>
      <c r="BR3" s="56" t="s">
        <v>106</v>
      </c>
      <c r="BS3" s="56" t="s">
        <v>106</v>
      </c>
      <c r="BT3" s="57" t="s">
        <v>106</v>
      </c>
      <c r="BU3" s="56" t="s">
        <v>106</v>
      </c>
      <c r="BV3" s="56" t="s">
        <v>106</v>
      </c>
      <c r="BW3" s="56" t="s">
        <v>106</v>
      </c>
      <c r="BX3" s="56" t="s">
        <v>106</v>
      </c>
      <c r="BY3" s="56" t="s">
        <v>106</v>
      </c>
      <c r="BZ3" s="56" t="s">
        <v>106</v>
      </c>
      <c r="CA3" s="56" t="s">
        <v>107</v>
      </c>
      <c r="CB3" s="59" t="s">
        <v>116</v>
      </c>
      <c r="CC3" s="60" t="s">
        <v>106</v>
      </c>
      <c r="CD3" s="60" t="s">
        <v>106</v>
      </c>
      <c r="CE3" s="60" t="s">
        <v>111</v>
      </c>
      <c r="CF3" s="60" t="s">
        <v>106</v>
      </c>
      <c r="CG3" s="60" t="s">
        <v>106</v>
      </c>
      <c r="CH3" s="60" t="s">
        <v>106</v>
      </c>
      <c r="CI3" s="60" t="s">
        <v>111</v>
      </c>
      <c r="CJ3" s="60" t="s">
        <v>106</v>
      </c>
      <c r="CK3" s="60" t="s">
        <v>106</v>
      </c>
      <c r="CL3" s="60" t="s">
        <v>106</v>
      </c>
      <c r="CM3" s="60" t="s">
        <v>106</v>
      </c>
      <c r="CN3" s="60" t="s">
        <v>106</v>
      </c>
      <c r="CO3" s="60" t="s">
        <v>106</v>
      </c>
      <c r="CP3" s="60" t="s">
        <v>106</v>
      </c>
      <c r="CQ3" s="60"/>
      <c r="CR3" s="60" t="s">
        <v>106</v>
      </c>
      <c r="CS3" s="60" t="s">
        <v>106</v>
      </c>
      <c r="CT3" s="60" t="s">
        <v>106</v>
      </c>
      <c r="CU3" s="60" t="s">
        <v>106</v>
      </c>
      <c r="CV3" s="60" t="s">
        <v>106</v>
      </c>
      <c r="CW3" s="60" t="s">
        <v>106</v>
      </c>
      <c r="CX3" s="60" t="s">
        <v>106</v>
      </c>
      <c r="CY3" s="60" t="s">
        <v>111</v>
      </c>
      <c r="CZ3" s="60" t="s">
        <v>106</v>
      </c>
      <c r="DA3" s="60" t="s">
        <v>106</v>
      </c>
      <c r="DB3" s="60" t="s">
        <v>106</v>
      </c>
      <c r="DC3" s="60" t="s">
        <v>106</v>
      </c>
      <c r="DD3" s="60" t="s">
        <v>106</v>
      </c>
      <c r="DE3" s="60"/>
      <c r="DF3" s="60" t="s">
        <v>106</v>
      </c>
      <c r="DG3" s="60" t="s">
        <v>106</v>
      </c>
      <c r="DH3" s="64"/>
      <c r="DI3" s="64"/>
      <c r="DJ3" s="64"/>
      <c r="DK3" s="64"/>
      <c r="DL3" s="64"/>
      <c r="DM3" s="66"/>
      <c r="DN3" s="66"/>
      <c r="DO3" s="66"/>
    </row>
    <row r="4" spans="1:119" ht="52" x14ac:dyDescent="0.15">
      <c r="A4" s="67" t="s">
        <v>117</v>
      </c>
      <c r="B4" s="69" t="s">
        <v>118</v>
      </c>
      <c r="C4" s="69" t="s">
        <v>119</v>
      </c>
      <c r="D4" s="70" t="s">
        <v>120</v>
      </c>
      <c r="E4" s="71" t="s">
        <v>121</v>
      </c>
      <c r="F4" s="71" t="s">
        <v>122</v>
      </c>
      <c r="G4" s="72" t="s">
        <v>123</v>
      </c>
      <c r="H4" s="73" t="s">
        <v>124</v>
      </c>
      <c r="I4" s="73" t="s">
        <v>125</v>
      </c>
      <c r="J4" s="71" t="s">
        <v>126</v>
      </c>
      <c r="K4" s="75"/>
      <c r="L4" s="71" t="s">
        <v>127</v>
      </c>
      <c r="M4" s="76" t="s">
        <v>128</v>
      </c>
      <c r="N4" s="77" t="s">
        <v>129</v>
      </c>
      <c r="O4" s="71" t="s">
        <v>130</v>
      </c>
      <c r="P4" s="78" t="s">
        <v>131</v>
      </c>
      <c r="Q4" s="71" t="s">
        <v>132</v>
      </c>
      <c r="R4" s="73" t="s">
        <v>133</v>
      </c>
      <c r="S4" s="75" t="s">
        <v>134</v>
      </c>
      <c r="T4" s="75" t="s">
        <v>135</v>
      </c>
      <c r="U4" s="75" t="s">
        <v>136</v>
      </c>
      <c r="V4" s="71" t="s">
        <v>137</v>
      </c>
      <c r="W4" s="79" t="str">
        <f>HYPERLINK("https://drive.google.com/file/d/0B_ILuYKPbN3qVGd1LUhqRjlEbno0R2N6S053MGt3dnNnaUFr/view?usp=sharing","Executive Order 13-01")</f>
        <v>Executive Order 13-01</v>
      </c>
      <c r="X4" s="71" t="s">
        <v>138</v>
      </c>
      <c r="Y4" s="71" t="s">
        <v>139</v>
      </c>
      <c r="Z4" s="71" t="s">
        <v>140</v>
      </c>
      <c r="AA4" s="80" t="s">
        <v>141</v>
      </c>
      <c r="AB4" s="81" t="s">
        <v>142</v>
      </c>
      <c r="AC4" s="73" t="s">
        <v>143</v>
      </c>
      <c r="AD4" s="71" t="s">
        <v>144</v>
      </c>
      <c r="AE4" s="71" t="s">
        <v>145</v>
      </c>
      <c r="AF4" s="79" t="str">
        <f>HYPERLINK("http://www.ci.austin.tx.us/edims/document.cfm?id=161941","RESOLUTION NO. 20111208-074")</f>
        <v>RESOLUTION NO. 20111208-074</v>
      </c>
      <c r="AG4" s="75" t="s">
        <v>146</v>
      </c>
      <c r="AH4" s="73" t="s">
        <v>147</v>
      </c>
      <c r="AI4" s="71" t="s">
        <v>148</v>
      </c>
      <c r="AJ4" s="71" t="s">
        <v>149</v>
      </c>
      <c r="AK4" s="71" t="s">
        <v>150</v>
      </c>
      <c r="AL4" s="71" t="s">
        <v>151</v>
      </c>
      <c r="AM4" s="71" t="s">
        <v>152</v>
      </c>
      <c r="AN4" s="73" t="s">
        <v>153</v>
      </c>
      <c r="AO4" s="73" t="s">
        <v>154</v>
      </c>
      <c r="AP4" s="73" t="s">
        <v>155</v>
      </c>
      <c r="AQ4" s="82" t="s">
        <v>156</v>
      </c>
      <c r="AR4" s="82" t="s">
        <v>157</v>
      </c>
      <c r="AS4" s="82" t="s">
        <v>158</v>
      </c>
      <c r="AT4" s="83" t="s">
        <v>159</v>
      </c>
      <c r="AU4" s="82" t="s">
        <v>160</v>
      </c>
      <c r="AV4" s="82" t="s">
        <v>161</v>
      </c>
      <c r="AW4" s="84" t="s">
        <v>162</v>
      </c>
      <c r="AX4" s="83" t="s">
        <v>163</v>
      </c>
      <c r="AY4" s="82" t="s">
        <v>164</v>
      </c>
      <c r="AZ4" s="82" t="s">
        <v>165</v>
      </c>
      <c r="BA4" s="82" t="s">
        <v>166</v>
      </c>
      <c r="BB4" s="82" t="s">
        <v>167</v>
      </c>
      <c r="BC4" s="82" t="s">
        <v>168</v>
      </c>
      <c r="BD4" s="82" t="s">
        <v>169</v>
      </c>
      <c r="BE4" s="82" t="s">
        <v>170</v>
      </c>
      <c r="BF4" s="82" t="s">
        <v>171</v>
      </c>
      <c r="BG4" s="82" t="s">
        <v>172</v>
      </c>
      <c r="BH4" s="82" t="s">
        <v>173</v>
      </c>
      <c r="BI4" s="82" t="s">
        <v>174</v>
      </c>
      <c r="BJ4" s="82" t="s">
        <v>175</v>
      </c>
      <c r="BK4" s="82" t="s">
        <v>176</v>
      </c>
      <c r="BL4" s="82" t="s">
        <v>177</v>
      </c>
      <c r="BM4" s="82" t="s">
        <v>178</v>
      </c>
      <c r="BN4" s="86" t="str">
        <f>HYPERLINK("https://data.detroitmi.gov/about","City of Detroit Open Data Policy: Executive Order 2015-2")</f>
        <v>City of Detroit Open Data Policy: Executive Order 2015-2</v>
      </c>
      <c r="BO4" s="87" t="s">
        <v>179</v>
      </c>
      <c r="BP4" s="87" t="s">
        <v>180</v>
      </c>
      <c r="BQ4" s="87" t="s">
        <v>181</v>
      </c>
      <c r="BR4" s="88" t="s">
        <v>182</v>
      </c>
      <c r="BS4" s="89" t="s">
        <v>183</v>
      </c>
      <c r="BT4" s="90" t="s">
        <v>184</v>
      </c>
      <c r="BU4" s="91" t="s">
        <v>185</v>
      </c>
      <c r="BV4" s="92" t="s">
        <v>186</v>
      </c>
      <c r="BW4" s="91" t="str">
        <f>HYPERLINK("http://murray.seattle.gov/wp-content/uploads/2016/02/2.26-EO.pdf","http://murray.seattle.gov/wp-content/uploads/2016/02/2.26-EO.pdf")</f>
        <v>http://murray.seattle.gov/wp-content/uploads/2016/02/2.26-EO.pdf</v>
      </c>
      <c r="BX4" s="91" t="s">
        <v>187</v>
      </c>
      <c r="BY4" s="93"/>
      <c r="BZ4" s="91" t="s">
        <v>188</v>
      </c>
      <c r="CA4" s="91" t="s">
        <v>189</v>
      </c>
      <c r="CB4" s="94" t="s">
        <v>190</v>
      </c>
      <c r="CC4" s="95" t="str">
        <f>HYPERLINK("https://www.sanjoseca.gov/DocumentCenter/View/56784","https://www.sanjoseca.gov/DocumentCenter/View/56784")</f>
        <v>https://www.sanjoseca.gov/DocumentCenter/View/56784</v>
      </c>
      <c r="CD4" s="96" t="s">
        <v>191</v>
      </c>
      <c r="CE4" s="97" t="s">
        <v>192</v>
      </c>
      <c r="CF4" s="98" t="s">
        <v>193</v>
      </c>
      <c r="CG4" s="98" t="s">
        <v>194</v>
      </c>
      <c r="CH4" s="98"/>
      <c r="CI4" s="98" t="s">
        <v>195</v>
      </c>
      <c r="CJ4" s="98" t="s">
        <v>196</v>
      </c>
      <c r="CK4" s="96" t="s">
        <v>197</v>
      </c>
      <c r="CL4" s="96" t="s">
        <v>198</v>
      </c>
      <c r="CM4" s="96" t="s">
        <v>199</v>
      </c>
      <c r="CN4" s="96" t="s">
        <v>200</v>
      </c>
      <c r="CO4" s="96" t="s">
        <v>201</v>
      </c>
      <c r="CP4" s="96"/>
      <c r="CQ4" s="96" t="s">
        <v>202</v>
      </c>
      <c r="CR4" s="96" t="s">
        <v>203</v>
      </c>
      <c r="CS4" s="96" t="s">
        <v>204</v>
      </c>
      <c r="CT4" s="96" t="s">
        <v>205</v>
      </c>
      <c r="CU4" s="96" t="s">
        <v>206</v>
      </c>
      <c r="CV4" s="96" t="s">
        <v>207</v>
      </c>
      <c r="CW4" s="96" t="s">
        <v>208</v>
      </c>
      <c r="CX4" s="96" t="s">
        <v>209</v>
      </c>
      <c r="CY4" s="96" t="s">
        <v>210</v>
      </c>
      <c r="CZ4" s="96" t="s">
        <v>211</v>
      </c>
      <c r="DA4" s="96" t="s">
        <v>212</v>
      </c>
      <c r="DB4" s="96" t="s">
        <v>213</v>
      </c>
      <c r="DC4" s="96" t="s">
        <v>214</v>
      </c>
      <c r="DD4" s="96" t="s">
        <v>215</v>
      </c>
      <c r="DE4" s="96" t="s">
        <v>216</v>
      </c>
      <c r="DF4" s="96"/>
      <c r="DG4" s="96"/>
      <c r="DH4" s="99"/>
      <c r="DI4" s="99"/>
      <c r="DJ4" s="99"/>
      <c r="DK4" s="99"/>
      <c r="DL4" s="99"/>
      <c r="DM4" s="100"/>
      <c r="DN4" s="100"/>
      <c r="DO4" s="100"/>
    </row>
    <row r="5" spans="1:119" ht="26" x14ac:dyDescent="0.15">
      <c r="A5" s="101" t="s">
        <v>217</v>
      </c>
      <c r="B5" s="50" t="s">
        <v>218</v>
      </c>
      <c r="C5" s="50" t="s">
        <v>219</v>
      </c>
      <c r="D5" s="50" t="s">
        <v>220</v>
      </c>
      <c r="E5" s="40" t="s">
        <v>221</v>
      </c>
      <c r="F5" s="40" t="s">
        <v>222</v>
      </c>
      <c r="G5" s="38" t="s">
        <v>222</v>
      </c>
      <c r="H5" s="40"/>
      <c r="I5" s="40" t="s">
        <v>223</v>
      </c>
      <c r="J5" s="40" t="s">
        <v>224</v>
      </c>
      <c r="K5" s="40" t="s">
        <v>221</v>
      </c>
      <c r="L5" s="38" t="s">
        <v>225</v>
      </c>
      <c r="M5" s="40" t="s">
        <v>221</v>
      </c>
      <c r="N5" s="40" t="s">
        <v>221</v>
      </c>
      <c r="O5" s="40" t="s">
        <v>226</v>
      </c>
      <c r="P5" s="40" t="s">
        <v>227</v>
      </c>
      <c r="Q5" s="40" t="s">
        <v>221</v>
      </c>
      <c r="R5" s="38" t="s">
        <v>222</v>
      </c>
      <c r="S5" s="40" t="s">
        <v>221</v>
      </c>
      <c r="T5" s="40" t="s">
        <v>221</v>
      </c>
      <c r="U5" s="40" t="s">
        <v>227</v>
      </c>
      <c r="V5" s="40" t="s">
        <v>224</v>
      </c>
      <c r="W5" s="40" t="s">
        <v>222</v>
      </c>
      <c r="X5" s="40" t="s">
        <v>218</v>
      </c>
      <c r="Y5" s="40" t="s">
        <v>221</v>
      </c>
      <c r="Z5" s="40" t="s">
        <v>222</v>
      </c>
      <c r="AA5" s="44" t="s">
        <v>228</v>
      </c>
      <c r="AB5" s="57" t="s">
        <v>222</v>
      </c>
      <c r="AC5" s="38" t="s">
        <v>221</v>
      </c>
      <c r="AD5" s="40" t="s">
        <v>224</v>
      </c>
      <c r="AE5" s="40" t="s">
        <v>222</v>
      </c>
      <c r="AF5" s="38" t="s">
        <v>225</v>
      </c>
      <c r="AG5" s="40" t="s">
        <v>218</v>
      </c>
      <c r="AH5" s="40" t="s">
        <v>222</v>
      </c>
      <c r="AI5" s="40" t="s">
        <v>221</v>
      </c>
      <c r="AJ5" s="40" t="s">
        <v>229</v>
      </c>
      <c r="AK5" s="40" t="s">
        <v>224</v>
      </c>
      <c r="AL5" s="40" t="s">
        <v>230</v>
      </c>
      <c r="AM5" s="40" t="s">
        <v>229</v>
      </c>
      <c r="AN5" s="38" t="s">
        <v>231</v>
      </c>
      <c r="AO5" s="38" t="s">
        <v>232</v>
      </c>
      <c r="AP5" s="40" t="s">
        <v>222</v>
      </c>
      <c r="AQ5" s="48" t="s">
        <v>224</v>
      </c>
      <c r="AR5" s="48" t="s">
        <v>221</v>
      </c>
      <c r="AS5" s="48" t="s">
        <v>222</v>
      </c>
      <c r="AT5" s="48" t="s">
        <v>222</v>
      </c>
      <c r="AU5" s="48" t="s">
        <v>224</v>
      </c>
      <c r="AV5" s="48" t="s">
        <v>222</v>
      </c>
      <c r="AW5" s="59" t="s">
        <v>225</v>
      </c>
      <c r="AX5" s="50" t="s">
        <v>233</v>
      </c>
      <c r="AY5" s="50" t="s">
        <v>234</v>
      </c>
      <c r="AZ5" s="48" t="s">
        <v>221</v>
      </c>
      <c r="BA5" s="48" t="s">
        <v>235</v>
      </c>
      <c r="BB5" s="48" t="s">
        <v>222</v>
      </c>
      <c r="BC5" s="48" t="s">
        <v>221</v>
      </c>
      <c r="BD5" s="48" t="s">
        <v>221</v>
      </c>
      <c r="BE5" s="48" t="s">
        <v>221</v>
      </c>
      <c r="BF5" s="48" t="s">
        <v>221</v>
      </c>
      <c r="BG5" s="48" t="s">
        <v>236</v>
      </c>
      <c r="BH5" s="48" t="s">
        <v>221</v>
      </c>
      <c r="BI5" s="48" t="s">
        <v>225</v>
      </c>
      <c r="BJ5" s="48" t="s">
        <v>221</v>
      </c>
      <c r="BK5" s="48"/>
      <c r="BL5" s="50" t="s">
        <v>237</v>
      </c>
      <c r="BM5" s="50" t="s">
        <v>238</v>
      </c>
      <c r="BN5" s="50" t="s">
        <v>239</v>
      </c>
      <c r="BO5" s="102" t="s">
        <v>240</v>
      </c>
      <c r="BP5" s="102" t="s">
        <v>221</v>
      </c>
      <c r="BQ5" s="103" t="s">
        <v>222</v>
      </c>
      <c r="BR5" s="104" t="s">
        <v>241</v>
      </c>
      <c r="BS5" s="105" t="s">
        <v>228</v>
      </c>
      <c r="BT5" s="106" t="s">
        <v>228</v>
      </c>
      <c r="BU5" s="104" t="s">
        <v>242</v>
      </c>
      <c r="BV5" s="104" t="s">
        <v>236</v>
      </c>
      <c r="BW5" s="104" t="s">
        <v>222</v>
      </c>
      <c r="BX5" s="104" t="s">
        <v>243</v>
      </c>
      <c r="BZ5" s="104" t="s">
        <v>244</v>
      </c>
      <c r="CA5" s="104" t="s">
        <v>245</v>
      </c>
      <c r="CB5" s="59" t="s">
        <v>246</v>
      </c>
      <c r="CC5" s="60" t="s">
        <v>247</v>
      </c>
      <c r="CD5" s="59" t="s">
        <v>242</v>
      </c>
      <c r="CE5" s="60" t="s">
        <v>222</v>
      </c>
      <c r="CF5" s="60" t="s">
        <v>248</v>
      </c>
      <c r="CG5" s="107" t="s">
        <v>246</v>
      </c>
      <c r="CH5" s="107" t="s">
        <v>235</v>
      </c>
      <c r="CI5" s="107" t="s">
        <v>222</v>
      </c>
      <c r="CJ5" s="107" t="s">
        <v>249</v>
      </c>
      <c r="CK5" s="59"/>
      <c r="CL5" s="60" t="s">
        <v>242</v>
      </c>
      <c r="CM5" s="60" t="s">
        <v>250</v>
      </c>
      <c r="CN5" s="60" t="s">
        <v>228</v>
      </c>
      <c r="CO5" s="60"/>
      <c r="CP5" s="60"/>
      <c r="CQ5" s="60"/>
      <c r="CR5" s="60"/>
      <c r="CS5" s="60"/>
      <c r="CT5" s="60"/>
      <c r="CU5" s="60"/>
      <c r="CV5" s="60"/>
      <c r="CW5" s="60"/>
      <c r="CX5" s="60"/>
      <c r="CY5" s="60"/>
      <c r="CZ5" s="60"/>
      <c r="DA5" s="60"/>
      <c r="DB5" s="60"/>
      <c r="DC5" s="60"/>
      <c r="DD5" s="60"/>
      <c r="DE5" s="60"/>
      <c r="DF5" s="60"/>
      <c r="DG5" s="60"/>
      <c r="DH5" s="108"/>
      <c r="DI5" s="108"/>
      <c r="DJ5" s="108"/>
      <c r="DK5" s="108"/>
      <c r="DL5" s="108"/>
      <c r="DM5" s="109"/>
      <c r="DN5" s="109"/>
      <c r="DO5" s="109"/>
    </row>
    <row r="6" spans="1:119" ht="13" x14ac:dyDescent="0.15">
      <c r="A6" s="67" t="s">
        <v>251</v>
      </c>
      <c r="B6" s="110">
        <v>2006</v>
      </c>
      <c r="C6" s="110">
        <v>2011</v>
      </c>
      <c r="D6" s="110">
        <v>2014</v>
      </c>
      <c r="E6" s="75" t="s">
        <v>252</v>
      </c>
      <c r="F6" s="75" t="s">
        <v>252</v>
      </c>
      <c r="G6" s="78">
        <v>2009</v>
      </c>
      <c r="H6" s="78">
        <v>2010</v>
      </c>
      <c r="I6" s="78">
        <v>2013</v>
      </c>
      <c r="J6" s="75">
        <v>2011</v>
      </c>
      <c r="K6" s="75" t="s">
        <v>253</v>
      </c>
      <c r="L6" s="75" t="s">
        <v>253</v>
      </c>
      <c r="M6" s="75" t="s">
        <v>254</v>
      </c>
      <c r="N6" s="75" t="s">
        <v>254</v>
      </c>
      <c r="O6" s="75" t="s">
        <v>254</v>
      </c>
      <c r="P6" s="75" t="s">
        <v>254</v>
      </c>
      <c r="Q6" s="78">
        <v>2012</v>
      </c>
      <c r="R6" s="78">
        <v>2012</v>
      </c>
      <c r="S6" s="78">
        <v>2014</v>
      </c>
      <c r="T6" s="75" t="s">
        <v>254</v>
      </c>
      <c r="U6" s="75" t="s">
        <v>254</v>
      </c>
      <c r="V6" s="75">
        <v>2013</v>
      </c>
      <c r="W6" s="75">
        <v>2013</v>
      </c>
      <c r="X6" s="75">
        <v>2013</v>
      </c>
      <c r="Y6" s="75" t="s">
        <v>255</v>
      </c>
      <c r="Z6" s="75" t="s">
        <v>255</v>
      </c>
      <c r="AA6" s="111">
        <v>2013</v>
      </c>
      <c r="AB6" s="112">
        <v>2015</v>
      </c>
      <c r="AC6" s="78">
        <v>2012</v>
      </c>
      <c r="AD6" s="75" t="s">
        <v>255</v>
      </c>
      <c r="AE6" s="75" t="s">
        <v>255</v>
      </c>
      <c r="AF6" s="78">
        <v>2011</v>
      </c>
      <c r="AG6" s="75">
        <v>2013</v>
      </c>
      <c r="AH6" s="75" t="s">
        <v>255</v>
      </c>
      <c r="AI6" s="75" t="s">
        <v>255</v>
      </c>
      <c r="AJ6" s="75">
        <v>2013</v>
      </c>
      <c r="AK6" s="75">
        <v>2013</v>
      </c>
      <c r="AL6" s="75">
        <v>2013</v>
      </c>
      <c r="AM6" s="75">
        <v>2013</v>
      </c>
      <c r="AN6" s="78">
        <v>2014</v>
      </c>
      <c r="AO6" s="78">
        <v>2016</v>
      </c>
      <c r="AP6" s="75">
        <v>2014</v>
      </c>
      <c r="AQ6" s="83" t="s">
        <v>256</v>
      </c>
      <c r="AR6" s="83" t="s">
        <v>256</v>
      </c>
      <c r="AS6" s="83" t="s">
        <v>256</v>
      </c>
      <c r="AT6" s="83" t="s">
        <v>256</v>
      </c>
      <c r="AU6" s="83" t="s">
        <v>256</v>
      </c>
      <c r="AV6" s="83" t="s">
        <v>256</v>
      </c>
      <c r="AW6" s="113" t="s">
        <v>256</v>
      </c>
      <c r="AX6" s="83" t="s">
        <v>256</v>
      </c>
      <c r="AY6" s="83" t="s">
        <v>257</v>
      </c>
      <c r="AZ6" s="83" t="s">
        <v>256</v>
      </c>
      <c r="BA6" s="83" t="s">
        <v>256</v>
      </c>
      <c r="BB6" s="83" t="s">
        <v>256</v>
      </c>
      <c r="BC6" s="83" t="s">
        <v>256</v>
      </c>
      <c r="BD6" s="83" t="s">
        <v>256</v>
      </c>
      <c r="BE6" s="83" t="s">
        <v>256</v>
      </c>
      <c r="BF6" s="83" t="s">
        <v>256</v>
      </c>
      <c r="BG6" s="83" t="s">
        <v>256</v>
      </c>
      <c r="BH6" s="83" t="s">
        <v>256</v>
      </c>
      <c r="BI6" s="83" t="s">
        <v>256</v>
      </c>
      <c r="BJ6" s="83" t="s">
        <v>256</v>
      </c>
      <c r="BK6" s="83" t="s">
        <v>256</v>
      </c>
      <c r="BL6" s="114">
        <v>2015</v>
      </c>
      <c r="BM6" s="83" t="s">
        <v>257</v>
      </c>
      <c r="BN6" s="83" t="s">
        <v>257</v>
      </c>
      <c r="BO6" s="115" t="s">
        <v>256</v>
      </c>
      <c r="BP6" s="115" t="s">
        <v>257</v>
      </c>
      <c r="BQ6" s="116">
        <v>2015</v>
      </c>
      <c r="BR6" s="117" t="s">
        <v>257</v>
      </c>
      <c r="BS6" s="118" t="s">
        <v>257</v>
      </c>
      <c r="BT6" s="119" t="s">
        <v>257</v>
      </c>
      <c r="BU6" s="117" t="s">
        <v>258</v>
      </c>
      <c r="BV6" s="117" t="s">
        <v>258</v>
      </c>
      <c r="BW6" s="117" t="s">
        <v>258</v>
      </c>
      <c r="BX6" s="117" t="s">
        <v>258</v>
      </c>
      <c r="BY6" s="104">
        <v>2011</v>
      </c>
      <c r="BZ6" s="117" t="s">
        <v>258</v>
      </c>
      <c r="CA6" s="117" t="s">
        <v>258</v>
      </c>
      <c r="CB6" s="120">
        <v>2016</v>
      </c>
      <c r="CC6" s="121" t="s">
        <v>258</v>
      </c>
      <c r="CD6" s="120">
        <v>2016</v>
      </c>
      <c r="CE6" s="121" t="s">
        <v>258</v>
      </c>
      <c r="CF6" s="121" t="s">
        <v>258</v>
      </c>
      <c r="CG6" s="121" t="s">
        <v>258</v>
      </c>
      <c r="CH6" s="121" t="s">
        <v>259</v>
      </c>
      <c r="CI6" s="121" t="s">
        <v>258</v>
      </c>
      <c r="CJ6" s="121" t="s">
        <v>258</v>
      </c>
      <c r="CK6" s="121" t="s">
        <v>258</v>
      </c>
      <c r="CL6" s="121" t="s">
        <v>258</v>
      </c>
      <c r="CM6" s="121" t="s">
        <v>258</v>
      </c>
      <c r="CN6" s="121" t="s">
        <v>258</v>
      </c>
      <c r="CO6" s="121" t="s">
        <v>258</v>
      </c>
      <c r="CP6" s="121" t="s">
        <v>258</v>
      </c>
      <c r="CQ6" s="121" t="s">
        <v>258</v>
      </c>
      <c r="CR6" s="121" t="s">
        <v>255</v>
      </c>
      <c r="CS6" s="121" t="s">
        <v>258</v>
      </c>
      <c r="CT6" s="121" t="s">
        <v>258</v>
      </c>
      <c r="CU6" s="121" t="s">
        <v>258</v>
      </c>
      <c r="CV6" s="121" t="s">
        <v>258</v>
      </c>
      <c r="CW6" s="121" t="s">
        <v>258</v>
      </c>
      <c r="CX6" s="121" t="s">
        <v>259</v>
      </c>
      <c r="CY6" s="121" t="s">
        <v>259</v>
      </c>
      <c r="CZ6" s="121" t="s">
        <v>259</v>
      </c>
      <c r="DA6" s="121" t="s">
        <v>259</v>
      </c>
      <c r="DB6" s="121" t="s">
        <v>259</v>
      </c>
      <c r="DC6" s="121" t="s">
        <v>259</v>
      </c>
      <c r="DD6" s="121" t="s">
        <v>259</v>
      </c>
      <c r="DE6" s="121" t="s">
        <v>258</v>
      </c>
      <c r="DF6" s="121" t="s">
        <v>259</v>
      </c>
      <c r="DG6" s="121" t="s">
        <v>259</v>
      </c>
      <c r="DH6" s="122"/>
      <c r="DI6" s="122"/>
      <c r="DJ6" s="122"/>
      <c r="DK6" s="122"/>
      <c r="DL6" s="122"/>
      <c r="DM6" s="123"/>
      <c r="DN6" s="123"/>
      <c r="DO6" s="123"/>
    </row>
    <row r="7" spans="1:119" ht="26" x14ac:dyDescent="0.15">
      <c r="A7" s="124" t="s">
        <v>260</v>
      </c>
      <c r="B7" s="48"/>
      <c r="C7" s="48"/>
      <c r="D7" s="48" t="s">
        <v>261</v>
      </c>
      <c r="E7" s="125" t="s">
        <v>262</v>
      </c>
      <c r="F7" s="125" t="s">
        <v>263</v>
      </c>
      <c r="G7" s="125" t="s">
        <v>264</v>
      </c>
      <c r="H7" s="125"/>
      <c r="I7" s="125" t="s">
        <v>265</v>
      </c>
      <c r="J7" s="125" t="s">
        <v>266</v>
      </c>
      <c r="K7" s="125" t="s">
        <v>267</v>
      </c>
      <c r="L7" s="125" t="s">
        <v>268</v>
      </c>
      <c r="M7" s="125" t="s">
        <v>269</v>
      </c>
      <c r="N7" s="125" t="s">
        <v>270</v>
      </c>
      <c r="O7" s="125" t="s">
        <v>271</v>
      </c>
      <c r="P7" s="125" t="s">
        <v>272</v>
      </c>
      <c r="Q7" s="125" t="s">
        <v>273</v>
      </c>
      <c r="R7" s="125" t="s">
        <v>274</v>
      </c>
      <c r="T7" s="125" t="s">
        <v>275</v>
      </c>
      <c r="U7" s="125" t="s">
        <v>276</v>
      </c>
      <c r="V7" s="125" t="s">
        <v>277</v>
      </c>
      <c r="W7" s="125" t="s">
        <v>278</v>
      </c>
      <c r="X7" s="125" t="s">
        <v>279</v>
      </c>
      <c r="Y7" s="125" t="s">
        <v>280</v>
      </c>
      <c r="Z7" s="125" t="s">
        <v>281</v>
      </c>
      <c r="AA7" s="126"/>
      <c r="AB7" s="126" t="s">
        <v>282</v>
      </c>
      <c r="AC7" s="125"/>
      <c r="AD7" s="125" t="s">
        <v>283</v>
      </c>
      <c r="AE7" s="125" t="s">
        <v>284</v>
      </c>
      <c r="AF7" s="125"/>
      <c r="AG7" s="125" t="s">
        <v>285</v>
      </c>
      <c r="AH7" s="125" t="s">
        <v>286</v>
      </c>
      <c r="AI7" s="125" t="s">
        <v>287</v>
      </c>
      <c r="AJ7" s="125" t="s">
        <v>288</v>
      </c>
      <c r="AK7" s="125" t="s">
        <v>289</v>
      </c>
      <c r="AL7" s="125" t="s">
        <v>290</v>
      </c>
      <c r="AM7" s="125" t="s">
        <v>291</v>
      </c>
      <c r="AN7" s="125" t="s">
        <v>292</v>
      </c>
      <c r="AO7" s="125" t="s">
        <v>293</v>
      </c>
      <c r="AP7" s="125" t="s">
        <v>294</v>
      </c>
      <c r="AQ7" s="127" t="s">
        <v>295</v>
      </c>
      <c r="AR7" s="127" t="s">
        <v>296</v>
      </c>
      <c r="AS7" s="127" t="s">
        <v>297</v>
      </c>
      <c r="AT7" s="127" t="s">
        <v>298</v>
      </c>
      <c r="AU7" s="127" t="s">
        <v>299</v>
      </c>
      <c r="AV7" s="127" t="s">
        <v>300</v>
      </c>
      <c r="AW7" s="128" t="s">
        <v>301</v>
      </c>
      <c r="AX7" s="129" t="s">
        <v>302</v>
      </c>
      <c r="AY7" s="129"/>
      <c r="AZ7" s="127" t="s">
        <v>303</v>
      </c>
      <c r="BA7" s="127" t="s">
        <v>304</v>
      </c>
      <c r="BB7" s="127" t="s">
        <v>305</v>
      </c>
      <c r="BC7" s="127" t="s">
        <v>306</v>
      </c>
      <c r="BD7" s="127" t="s">
        <v>307</v>
      </c>
      <c r="BE7" s="127" t="s">
        <v>308</v>
      </c>
      <c r="BF7" s="127" t="s">
        <v>309</v>
      </c>
      <c r="BG7" s="127" t="s">
        <v>310</v>
      </c>
      <c r="BH7" s="127" t="s">
        <v>311</v>
      </c>
      <c r="BI7" s="127" t="s">
        <v>312</v>
      </c>
      <c r="BJ7" s="127" t="s">
        <v>313</v>
      </c>
      <c r="BK7" s="127" t="s">
        <v>314</v>
      </c>
      <c r="BL7" s="130" t="s">
        <v>315</v>
      </c>
      <c r="BM7" s="127" t="s">
        <v>316</v>
      </c>
      <c r="BN7" s="127" t="s">
        <v>317</v>
      </c>
      <c r="BO7" s="131"/>
      <c r="BP7" s="131" t="s">
        <v>318</v>
      </c>
      <c r="BQ7" s="132" t="s">
        <v>319</v>
      </c>
      <c r="BR7" s="133" t="s">
        <v>320</v>
      </c>
      <c r="BS7" s="134" t="s">
        <v>321</v>
      </c>
      <c r="BT7" s="135" t="s">
        <v>322</v>
      </c>
      <c r="BU7" s="133" t="s">
        <v>323</v>
      </c>
      <c r="BV7" s="136">
        <v>42401</v>
      </c>
      <c r="BW7" s="136">
        <v>42426</v>
      </c>
      <c r="BX7" s="1" t="s">
        <v>324</v>
      </c>
      <c r="BY7" s="1"/>
      <c r="BZ7" s="1" t="s">
        <v>325</v>
      </c>
      <c r="CA7" s="133" t="s">
        <v>326</v>
      </c>
      <c r="CB7" s="137">
        <v>42465</v>
      </c>
      <c r="CC7" s="137">
        <v>42503</v>
      </c>
      <c r="CD7" s="138">
        <v>42487</v>
      </c>
      <c r="CE7" s="139" t="s">
        <v>327</v>
      </c>
      <c r="CF7" s="140">
        <v>42444</v>
      </c>
      <c r="CG7" s="1" t="s">
        <v>328</v>
      </c>
      <c r="CH7" s="141">
        <v>42856</v>
      </c>
      <c r="CI7" s="1" t="s">
        <v>329</v>
      </c>
      <c r="CJ7" s="1" t="s">
        <v>330</v>
      </c>
      <c r="CK7" s="138"/>
      <c r="CL7" s="138"/>
      <c r="CM7" s="1" t="s">
        <v>331</v>
      </c>
      <c r="CN7" s="1" t="s">
        <v>332</v>
      </c>
      <c r="CO7" s="1" t="s">
        <v>333</v>
      </c>
      <c r="CP7" s="142">
        <v>42591</v>
      </c>
      <c r="CQ7" s="142">
        <v>42646</v>
      </c>
      <c r="CR7" s="142">
        <v>41570</v>
      </c>
      <c r="CS7" s="142">
        <v>42634</v>
      </c>
      <c r="CT7" s="142">
        <v>42670</v>
      </c>
      <c r="CU7" s="142">
        <v>42411</v>
      </c>
      <c r="CV7" s="142">
        <v>42401</v>
      </c>
      <c r="CW7" s="142"/>
      <c r="CX7" s="142">
        <v>42856</v>
      </c>
      <c r="CY7" s="142">
        <v>42888</v>
      </c>
      <c r="CZ7" s="142">
        <v>42918</v>
      </c>
      <c r="DA7" s="142">
        <v>42789</v>
      </c>
      <c r="DB7" s="1" t="s">
        <v>334</v>
      </c>
      <c r="DC7" s="1"/>
      <c r="DD7" s="142">
        <v>42892</v>
      </c>
      <c r="DE7" s="142">
        <v>42541</v>
      </c>
      <c r="DF7" s="1" t="s">
        <v>335</v>
      </c>
      <c r="DG7" s="142">
        <v>42774</v>
      </c>
      <c r="DH7" s="143"/>
      <c r="DI7" s="143"/>
      <c r="DJ7" s="143"/>
      <c r="DK7" s="143"/>
      <c r="DL7" s="143"/>
      <c r="DM7" s="144"/>
      <c r="DN7" s="144"/>
      <c r="DO7" s="144"/>
    </row>
    <row r="8" spans="1:119" ht="65" x14ac:dyDescent="0.15">
      <c r="A8" s="145" t="s">
        <v>336</v>
      </c>
      <c r="B8" s="146"/>
      <c r="C8" s="146"/>
      <c r="D8" s="147" t="s">
        <v>337</v>
      </c>
      <c r="E8" s="146" t="s">
        <v>338</v>
      </c>
      <c r="F8" s="146" t="s">
        <v>338</v>
      </c>
      <c r="G8" s="146" t="s">
        <v>338</v>
      </c>
      <c r="H8" s="148" t="s">
        <v>339</v>
      </c>
      <c r="I8" s="147" t="s">
        <v>340</v>
      </c>
      <c r="J8" s="146" t="s">
        <v>338</v>
      </c>
      <c r="K8" s="146" t="s">
        <v>338</v>
      </c>
      <c r="L8" s="146" t="s">
        <v>338</v>
      </c>
      <c r="M8" s="146" t="s">
        <v>338</v>
      </c>
      <c r="N8" s="146" t="s">
        <v>338</v>
      </c>
      <c r="O8" s="146" t="s">
        <v>338</v>
      </c>
      <c r="P8" s="146" t="s">
        <v>338</v>
      </c>
      <c r="Q8" s="146" t="s">
        <v>338</v>
      </c>
      <c r="R8" s="148" t="s">
        <v>338</v>
      </c>
      <c r="S8" s="147" t="s">
        <v>341</v>
      </c>
      <c r="T8" s="146" t="s">
        <v>338</v>
      </c>
      <c r="U8" s="146" t="s">
        <v>338</v>
      </c>
      <c r="V8" s="146" t="s">
        <v>338</v>
      </c>
      <c r="W8" s="146" t="s">
        <v>338</v>
      </c>
      <c r="X8" s="146" t="s">
        <v>338</v>
      </c>
      <c r="Y8" s="146" t="s">
        <v>338</v>
      </c>
      <c r="Z8" s="146" t="s">
        <v>338</v>
      </c>
      <c r="AA8" s="149" t="s">
        <v>338</v>
      </c>
      <c r="AB8" s="150" t="s">
        <v>141</v>
      </c>
      <c r="AC8" s="147"/>
      <c r="AD8" s="147" t="s">
        <v>342</v>
      </c>
      <c r="AE8" s="146" t="s">
        <v>338</v>
      </c>
      <c r="AF8" s="151" t="s">
        <v>338</v>
      </c>
      <c r="AG8" s="152" t="s">
        <v>343</v>
      </c>
      <c r="AH8" s="146" t="s">
        <v>338</v>
      </c>
      <c r="AI8" s="146" t="s">
        <v>338</v>
      </c>
      <c r="AJ8" s="146" t="s">
        <v>338</v>
      </c>
      <c r="AK8" s="146" t="s">
        <v>338</v>
      </c>
      <c r="AL8" s="146" t="s">
        <v>338</v>
      </c>
      <c r="AM8" s="146" t="s">
        <v>338</v>
      </c>
      <c r="AN8" s="146" t="s">
        <v>338</v>
      </c>
      <c r="AO8" s="153" t="s">
        <v>153</v>
      </c>
      <c r="AP8" s="146" t="s">
        <v>338</v>
      </c>
      <c r="AQ8" s="146" t="s">
        <v>338</v>
      </c>
      <c r="AR8" s="146" t="s">
        <v>338</v>
      </c>
      <c r="AS8" s="154" t="s">
        <v>338</v>
      </c>
      <c r="AT8" s="146" t="s">
        <v>338</v>
      </c>
      <c r="AU8" s="146" t="s">
        <v>338</v>
      </c>
      <c r="AV8" s="154" t="s">
        <v>338</v>
      </c>
      <c r="AW8" s="155" t="s">
        <v>338</v>
      </c>
      <c r="AX8" s="154" t="s">
        <v>338</v>
      </c>
      <c r="AY8" s="154"/>
      <c r="AZ8" s="154" t="s">
        <v>338</v>
      </c>
      <c r="BA8" s="154" t="s">
        <v>338</v>
      </c>
      <c r="BB8" s="154" t="s">
        <v>338</v>
      </c>
      <c r="BC8" s="154" t="s">
        <v>344</v>
      </c>
      <c r="BD8" s="154" t="s">
        <v>338</v>
      </c>
      <c r="BE8" s="154" t="s">
        <v>338</v>
      </c>
      <c r="BF8" s="154" t="s">
        <v>338</v>
      </c>
      <c r="BG8" s="154" t="s">
        <v>338</v>
      </c>
      <c r="BH8" s="154" t="s">
        <v>338</v>
      </c>
      <c r="BI8" s="154" t="s">
        <v>338</v>
      </c>
      <c r="BJ8" s="154" t="s">
        <v>338</v>
      </c>
      <c r="BK8" s="154"/>
      <c r="BL8" s="154" t="s">
        <v>338</v>
      </c>
      <c r="BM8" s="154" t="s">
        <v>338</v>
      </c>
      <c r="BN8" s="154" t="s">
        <v>338</v>
      </c>
      <c r="BO8" s="156"/>
      <c r="BP8" s="156" t="s">
        <v>338</v>
      </c>
      <c r="BQ8" s="156" t="s">
        <v>338</v>
      </c>
      <c r="BR8" s="157" t="s">
        <v>344</v>
      </c>
      <c r="BS8" s="118" t="s">
        <v>338</v>
      </c>
      <c r="BT8" s="118" t="s">
        <v>338</v>
      </c>
      <c r="BU8" s="157" t="s">
        <v>338</v>
      </c>
      <c r="BV8" s="158"/>
      <c r="BW8" s="158" t="s">
        <v>345</v>
      </c>
      <c r="BX8" s="158" t="s">
        <v>338</v>
      </c>
      <c r="BY8" s="158"/>
      <c r="BZ8" s="158" t="s">
        <v>346</v>
      </c>
      <c r="CA8" s="157" t="s">
        <v>344</v>
      </c>
      <c r="CB8" s="157" t="s">
        <v>344</v>
      </c>
      <c r="CC8" s="157" t="s">
        <v>347</v>
      </c>
      <c r="CD8" s="157" t="s">
        <v>344</v>
      </c>
      <c r="CE8" s="157" t="s">
        <v>338</v>
      </c>
      <c r="CF8" s="157" t="s">
        <v>338</v>
      </c>
      <c r="CG8" s="157" t="s">
        <v>338</v>
      </c>
      <c r="CH8" s="157" t="s">
        <v>338</v>
      </c>
      <c r="CI8" s="157" t="s">
        <v>338</v>
      </c>
      <c r="CJ8" s="157" t="s">
        <v>338</v>
      </c>
      <c r="CK8" s="157"/>
      <c r="CL8" s="157"/>
      <c r="CM8" s="159" t="s">
        <v>348</v>
      </c>
      <c r="CN8" s="159"/>
      <c r="CO8" s="159"/>
      <c r="CP8" s="159"/>
      <c r="CQ8" s="159"/>
      <c r="CR8" s="159"/>
      <c r="CS8" s="159"/>
      <c r="CT8" s="159"/>
      <c r="CU8" s="159"/>
      <c r="CV8" s="159"/>
      <c r="CW8" s="159"/>
      <c r="CX8" s="159" t="s">
        <v>349</v>
      </c>
      <c r="CY8" s="159"/>
      <c r="CZ8" s="159"/>
      <c r="DA8" s="159"/>
      <c r="DB8" s="159"/>
      <c r="DC8" s="159"/>
      <c r="DD8" s="159"/>
      <c r="DE8" s="159"/>
      <c r="DF8" s="159"/>
      <c r="DG8" s="159"/>
      <c r="DH8" s="157"/>
      <c r="DI8" s="157"/>
      <c r="DJ8" s="157"/>
      <c r="DK8" s="157"/>
      <c r="DL8" s="157"/>
      <c r="DM8" s="157"/>
      <c r="DN8" s="157"/>
      <c r="DO8" s="157"/>
    </row>
    <row r="9" spans="1:119" ht="15" customHeight="1" x14ac:dyDescent="0.15">
      <c r="A9" s="160" t="s">
        <v>350</v>
      </c>
      <c r="B9" s="161"/>
      <c r="C9" s="161"/>
      <c r="D9" s="161">
        <v>632323</v>
      </c>
      <c r="E9" s="161">
        <v>603650</v>
      </c>
      <c r="F9" s="161">
        <v>655141</v>
      </c>
      <c r="G9" s="161"/>
      <c r="H9" s="161"/>
      <c r="I9" s="161">
        <v>825863</v>
      </c>
      <c r="J9" s="161">
        <v>26060000</v>
      </c>
      <c r="K9" s="161">
        <v>5231351</v>
      </c>
      <c r="L9" s="161">
        <v>305489</v>
      </c>
      <c r="M9" s="161">
        <v>423743</v>
      </c>
      <c r="N9" s="161">
        <v>8336697</v>
      </c>
      <c r="O9" s="161">
        <v>177994</v>
      </c>
      <c r="P9" s="161">
        <v>1547607</v>
      </c>
      <c r="Q9" s="161">
        <v>240315</v>
      </c>
      <c r="R9" s="161"/>
      <c r="S9" s="161">
        <v>12880000</v>
      </c>
      <c r="T9" s="161">
        <v>1004709</v>
      </c>
      <c r="U9" s="161">
        <v>2714844</v>
      </c>
      <c r="V9" s="161">
        <v>1392313</v>
      </c>
      <c r="W9" s="161">
        <v>1050000</v>
      </c>
      <c r="X9" s="161">
        <v>739311</v>
      </c>
      <c r="Y9" s="161">
        <v>2855287</v>
      </c>
      <c r="Z9" s="161">
        <v>19570261</v>
      </c>
      <c r="AA9" s="162">
        <v>394098</v>
      </c>
      <c r="AB9" s="163">
        <v>394098</v>
      </c>
      <c r="AC9" s="161"/>
      <c r="AD9" s="161">
        <v>1320718</v>
      </c>
      <c r="AE9" s="161">
        <v>100003</v>
      </c>
      <c r="AF9" s="161"/>
      <c r="AG9" s="161">
        <v>842595</v>
      </c>
      <c r="AH9" s="161">
        <v>605108</v>
      </c>
      <c r="AI9" s="161">
        <v>400740</v>
      </c>
      <c r="AJ9" s="161">
        <v>48539</v>
      </c>
      <c r="AK9" s="161">
        <v>976372</v>
      </c>
      <c r="AL9" s="161">
        <v>3858000</v>
      </c>
      <c r="AM9" s="161">
        <v>475516</v>
      </c>
      <c r="AN9" s="161">
        <v>603488</v>
      </c>
      <c r="AO9" s="161">
        <v>603488</v>
      </c>
      <c r="AP9" s="161">
        <v>3590000</v>
      </c>
      <c r="AQ9" s="161">
        <v>306211</v>
      </c>
      <c r="AR9" s="161">
        <v>5277</v>
      </c>
      <c r="AS9" s="161">
        <v>124893</v>
      </c>
      <c r="AT9" s="161">
        <v>636479</v>
      </c>
      <c r="AU9" s="161">
        <v>5885000</v>
      </c>
      <c r="AV9" s="161">
        <v>609644</v>
      </c>
      <c r="AW9" s="164">
        <v>464310</v>
      </c>
      <c r="AX9" s="165">
        <v>140443</v>
      </c>
      <c r="AY9" s="165"/>
      <c r="AZ9" s="161">
        <v>33411</v>
      </c>
      <c r="BA9" s="161">
        <v>296550</v>
      </c>
      <c r="BB9" s="161">
        <v>171279</v>
      </c>
      <c r="BC9" s="161">
        <v>189314</v>
      </c>
      <c r="BD9" s="161">
        <v>299430</v>
      </c>
      <c r="BE9" s="161">
        <v>392880</v>
      </c>
      <c r="BF9" s="161">
        <v>77733</v>
      </c>
      <c r="BG9" s="161">
        <v>2161000</v>
      </c>
      <c r="BH9" s="161">
        <v>122366</v>
      </c>
      <c r="BI9" s="161">
        <v>1500000</v>
      </c>
      <c r="BJ9" s="161">
        <v>1356000</v>
      </c>
      <c r="BK9" s="161"/>
      <c r="BL9" s="161">
        <v>809958</v>
      </c>
      <c r="BM9" s="161">
        <v>121124</v>
      </c>
      <c r="BN9" s="161"/>
      <c r="BO9" s="166"/>
      <c r="BP9" s="166">
        <v>107289</v>
      </c>
      <c r="BQ9" s="167">
        <v>172638</v>
      </c>
      <c r="BR9" s="168">
        <v>457587</v>
      </c>
      <c r="BS9" s="169">
        <v>83796</v>
      </c>
      <c r="BT9" s="170">
        <v>127771</v>
      </c>
      <c r="BU9" s="168">
        <v>203446</v>
      </c>
      <c r="BV9" s="168">
        <v>668412</v>
      </c>
      <c r="BW9" s="168">
        <v>668412</v>
      </c>
      <c r="BX9" s="168">
        <v>117240</v>
      </c>
      <c r="BY9" s="168"/>
      <c r="BZ9" s="168"/>
      <c r="CA9" s="168">
        <v>121096</v>
      </c>
      <c r="CB9" s="171">
        <v>998537</v>
      </c>
      <c r="CC9" s="171">
        <v>998537</v>
      </c>
      <c r="CD9" s="171">
        <v>294873</v>
      </c>
      <c r="CE9" s="172">
        <v>12778000</v>
      </c>
      <c r="CF9" s="172">
        <v>197706</v>
      </c>
      <c r="CG9" s="172">
        <v>226918</v>
      </c>
      <c r="CH9" s="172">
        <v>226918</v>
      </c>
      <c r="CI9" s="172"/>
      <c r="CJ9" s="172">
        <v>300950</v>
      </c>
      <c r="CK9" s="171"/>
      <c r="CL9" s="172">
        <v>268738</v>
      </c>
      <c r="CM9" s="172" t="s">
        <v>357</v>
      </c>
      <c r="CN9" s="172">
        <v>142143</v>
      </c>
      <c r="CO9" s="172"/>
      <c r="CP9" s="172"/>
      <c r="CQ9" s="172"/>
      <c r="CR9" s="172"/>
      <c r="CS9" s="172"/>
      <c r="CT9" s="172"/>
      <c r="CU9" s="172"/>
      <c r="CV9" s="172"/>
      <c r="CW9" s="172"/>
      <c r="CX9" s="172"/>
      <c r="CY9" s="172"/>
      <c r="CZ9" s="172"/>
      <c r="DA9" s="172"/>
      <c r="DB9" s="172"/>
      <c r="DC9" s="172"/>
      <c r="DD9" s="172"/>
      <c r="DE9" s="172"/>
      <c r="DF9" s="172"/>
      <c r="DG9" s="172"/>
      <c r="DH9" s="173"/>
      <c r="DI9" s="173"/>
      <c r="DJ9" s="173"/>
      <c r="DK9" s="173"/>
      <c r="DL9" s="173"/>
      <c r="DM9" s="174"/>
      <c r="DN9" s="174"/>
      <c r="DO9" s="174"/>
    </row>
    <row r="10" spans="1:119" ht="39" x14ac:dyDescent="0.15">
      <c r="A10" s="67" t="s">
        <v>358</v>
      </c>
      <c r="B10" s="78"/>
      <c r="C10" s="78"/>
      <c r="D10" s="78" t="s">
        <v>338</v>
      </c>
      <c r="E10" s="78" t="s">
        <v>338</v>
      </c>
      <c r="F10" s="78" t="s">
        <v>338</v>
      </c>
      <c r="G10" s="78"/>
      <c r="H10" s="78"/>
      <c r="I10" s="78" t="s">
        <v>338</v>
      </c>
      <c r="J10" s="78" t="s">
        <v>338</v>
      </c>
      <c r="K10" s="71" t="s">
        <v>359</v>
      </c>
      <c r="L10" s="78" t="s">
        <v>338</v>
      </c>
      <c r="M10" s="78" t="s">
        <v>338</v>
      </c>
      <c r="N10" s="75" t="s">
        <v>360</v>
      </c>
      <c r="O10" s="175" t="str">
        <f>HYPERLINK("https://www.providenceri.com/efile/4134","Final Report from Transparency Commission: http://www.providenceri.com/efile/4134")</f>
        <v>Final Report from Transparency Commission: http://www.providenceri.com/efile/4134</v>
      </c>
      <c r="P10" s="78" t="s">
        <v>361</v>
      </c>
      <c r="Q10" s="78" t="s">
        <v>338</v>
      </c>
      <c r="R10" s="78"/>
      <c r="S10" s="78" t="s">
        <v>338</v>
      </c>
      <c r="T10" s="75" t="s">
        <v>362</v>
      </c>
      <c r="U10" s="78" t="s">
        <v>338</v>
      </c>
      <c r="V10" s="78" t="s">
        <v>338</v>
      </c>
      <c r="W10" s="78" t="s">
        <v>338</v>
      </c>
      <c r="X10" s="78" t="s">
        <v>338</v>
      </c>
      <c r="Y10" s="78" t="s">
        <v>338</v>
      </c>
      <c r="Z10" s="75" t="s">
        <v>363</v>
      </c>
      <c r="AA10" s="176" t="s">
        <v>338</v>
      </c>
      <c r="AB10" s="111" t="s">
        <v>364</v>
      </c>
      <c r="AC10" s="78"/>
      <c r="AD10" s="78" t="s">
        <v>338</v>
      </c>
      <c r="AE10" s="78" t="s">
        <v>338</v>
      </c>
      <c r="AF10" s="78"/>
      <c r="AG10" s="78" t="s">
        <v>338</v>
      </c>
      <c r="AH10" s="78" t="s">
        <v>338</v>
      </c>
      <c r="AI10" s="78" t="s">
        <v>338</v>
      </c>
      <c r="AJ10" s="78" t="s">
        <v>338</v>
      </c>
      <c r="AK10" s="78" t="s">
        <v>338</v>
      </c>
      <c r="AL10" s="78" t="s">
        <v>338</v>
      </c>
      <c r="AM10" s="71" t="s">
        <v>152</v>
      </c>
      <c r="AN10" s="78" t="s">
        <v>338</v>
      </c>
      <c r="AO10" s="78" t="s">
        <v>338</v>
      </c>
      <c r="AP10" s="73" t="s">
        <v>365</v>
      </c>
      <c r="AQ10" s="83" t="s">
        <v>338</v>
      </c>
      <c r="AR10" s="83" t="s">
        <v>338</v>
      </c>
      <c r="AS10" s="83" t="s">
        <v>338</v>
      </c>
      <c r="AT10" s="83" t="s">
        <v>366</v>
      </c>
      <c r="AU10" s="83" t="s">
        <v>338</v>
      </c>
      <c r="AV10" s="83" t="s">
        <v>338</v>
      </c>
      <c r="AW10" s="113" t="s">
        <v>338</v>
      </c>
      <c r="AX10" s="83" t="s">
        <v>338</v>
      </c>
      <c r="AY10" s="83"/>
      <c r="AZ10" s="83" t="s">
        <v>338</v>
      </c>
      <c r="BA10" s="83" t="s">
        <v>338</v>
      </c>
      <c r="BB10" s="83" t="s">
        <v>338</v>
      </c>
      <c r="BC10" s="83" t="s">
        <v>338</v>
      </c>
      <c r="BD10" s="83" t="s">
        <v>338</v>
      </c>
      <c r="BE10" s="83" t="s">
        <v>338</v>
      </c>
      <c r="BF10" s="83" t="s">
        <v>338</v>
      </c>
      <c r="BG10" s="83" t="s">
        <v>338</v>
      </c>
      <c r="BH10" s="83" t="s">
        <v>338</v>
      </c>
      <c r="BI10" s="83" t="s">
        <v>338</v>
      </c>
      <c r="BJ10" s="83" t="s">
        <v>338</v>
      </c>
      <c r="BK10" s="83"/>
      <c r="BL10" s="83" t="s">
        <v>338</v>
      </c>
      <c r="BM10" s="83" t="s">
        <v>338</v>
      </c>
      <c r="BN10" s="83" t="s">
        <v>338</v>
      </c>
      <c r="BO10" s="178"/>
      <c r="BP10" s="179" t="s">
        <v>179</v>
      </c>
      <c r="BQ10" s="178" t="s">
        <v>338</v>
      </c>
      <c r="BR10" s="180" t="s">
        <v>367</v>
      </c>
      <c r="BS10" s="181"/>
      <c r="BT10" s="181"/>
      <c r="BU10" s="180"/>
      <c r="BV10" s="180"/>
      <c r="BW10" s="180" t="s">
        <v>368</v>
      </c>
      <c r="BX10" s="180"/>
      <c r="BY10" s="180"/>
      <c r="BZ10" s="180"/>
      <c r="CA10" s="182"/>
      <c r="CB10" s="159" t="s">
        <v>338</v>
      </c>
      <c r="CC10" s="92" t="s">
        <v>369</v>
      </c>
      <c r="CD10" s="159" t="s">
        <v>338</v>
      </c>
      <c r="CE10" s="159" t="s">
        <v>338</v>
      </c>
      <c r="CF10" s="159" t="s">
        <v>370</v>
      </c>
      <c r="CG10" s="159" t="s">
        <v>338</v>
      </c>
      <c r="CH10" s="98" t="s">
        <v>194</v>
      </c>
      <c r="CI10" s="159"/>
      <c r="CJ10" s="159"/>
      <c r="CK10" s="159"/>
      <c r="CL10" s="159"/>
      <c r="CM10" s="159" t="s">
        <v>348</v>
      </c>
      <c r="CN10" s="159"/>
      <c r="CO10" s="159"/>
      <c r="CP10" s="159"/>
      <c r="CQ10" s="159"/>
      <c r="CR10" s="159"/>
      <c r="CS10" s="159"/>
      <c r="CT10" s="159"/>
      <c r="CU10" s="159"/>
      <c r="CV10" s="159"/>
      <c r="CW10" s="159"/>
      <c r="CX10" s="159"/>
      <c r="CY10" s="159"/>
      <c r="CZ10" s="159"/>
      <c r="DA10" s="159"/>
      <c r="DB10" s="159"/>
      <c r="DC10" s="159"/>
      <c r="DD10" s="159"/>
      <c r="DE10" s="159"/>
      <c r="DF10" s="159"/>
      <c r="DG10" s="159"/>
      <c r="DH10" s="184"/>
      <c r="DI10" s="184"/>
      <c r="DJ10" s="184"/>
      <c r="DK10" s="184"/>
      <c r="DL10" s="184"/>
      <c r="DM10" s="185"/>
      <c r="DN10" s="185"/>
      <c r="DO10" s="185"/>
    </row>
    <row r="11" spans="1:119" ht="87.75" customHeight="1" x14ac:dyDescent="0.15">
      <c r="A11" s="186" t="s">
        <v>371</v>
      </c>
      <c r="B11" s="48"/>
      <c r="C11" s="48"/>
      <c r="D11" s="48" t="s">
        <v>372</v>
      </c>
      <c r="E11" s="40" t="s">
        <v>373</v>
      </c>
      <c r="F11" s="38" t="s">
        <v>338</v>
      </c>
      <c r="G11" s="40"/>
      <c r="H11" s="40"/>
      <c r="I11" s="40" t="s">
        <v>374</v>
      </c>
      <c r="J11" s="38" t="s">
        <v>338</v>
      </c>
      <c r="K11" s="38" t="s">
        <v>344</v>
      </c>
      <c r="L11" s="40" t="s">
        <v>375</v>
      </c>
      <c r="M11" s="38" t="s">
        <v>338</v>
      </c>
      <c r="N11" s="40" t="s">
        <v>376</v>
      </c>
      <c r="O11" s="38" t="s">
        <v>377</v>
      </c>
      <c r="P11" s="40" t="s">
        <v>378</v>
      </c>
      <c r="Q11" s="40" t="s">
        <v>379</v>
      </c>
      <c r="R11" s="40"/>
      <c r="S11" s="40" t="s">
        <v>380</v>
      </c>
      <c r="T11" s="40" t="s">
        <v>381</v>
      </c>
      <c r="U11" s="40" t="s">
        <v>382</v>
      </c>
      <c r="V11" s="40" t="s">
        <v>383</v>
      </c>
      <c r="W11" s="188"/>
      <c r="X11" s="40" t="s">
        <v>384</v>
      </c>
      <c r="Y11" s="38" t="s">
        <v>338</v>
      </c>
      <c r="Z11" s="40" t="s">
        <v>385</v>
      </c>
      <c r="AA11" s="190" t="s">
        <v>386</v>
      </c>
      <c r="AB11" s="46" t="s">
        <v>387</v>
      </c>
      <c r="AC11" s="40"/>
      <c r="AD11" s="40" t="s">
        <v>388</v>
      </c>
      <c r="AE11" s="40" t="s">
        <v>389</v>
      </c>
      <c r="AF11" s="40"/>
      <c r="AG11" s="40" t="s">
        <v>390</v>
      </c>
      <c r="AH11" s="40" t="s">
        <v>391</v>
      </c>
      <c r="AI11" s="40" t="s">
        <v>392</v>
      </c>
      <c r="AJ11" s="40" t="s">
        <v>393</v>
      </c>
      <c r="AK11" s="40" t="s">
        <v>394</v>
      </c>
      <c r="AL11" s="38" t="s">
        <v>338</v>
      </c>
      <c r="AM11" s="40" t="s">
        <v>395</v>
      </c>
      <c r="AN11" s="38" t="s">
        <v>396</v>
      </c>
      <c r="AO11" s="38" t="s">
        <v>397</v>
      </c>
      <c r="AP11" s="40" t="s">
        <v>398</v>
      </c>
      <c r="AQ11" s="48" t="s">
        <v>399</v>
      </c>
      <c r="AR11" s="48" t="s">
        <v>400</v>
      </c>
      <c r="AS11" s="48" t="s">
        <v>401</v>
      </c>
      <c r="AT11" s="48" t="s">
        <v>402</v>
      </c>
      <c r="AU11" s="48" t="s">
        <v>403</v>
      </c>
      <c r="AV11" s="48" t="s">
        <v>404</v>
      </c>
      <c r="AW11" s="51" t="s">
        <v>405</v>
      </c>
      <c r="AX11" s="48" t="s">
        <v>405</v>
      </c>
      <c r="AY11" s="48"/>
      <c r="AZ11" s="48" t="s">
        <v>405</v>
      </c>
      <c r="BA11" s="48" t="s">
        <v>406</v>
      </c>
      <c r="BB11" s="48" t="s">
        <v>407</v>
      </c>
      <c r="BC11" s="48" t="s">
        <v>408</v>
      </c>
      <c r="BD11" s="48" t="s">
        <v>409</v>
      </c>
      <c r="BE11" s="48" t="s">
        <v>410</v>
      </c>
      <c r="BF11" s="50" t="s">
        <v>338</v>
      </c>
      <c r="BG11" s="48" t="s">
        <v>411</v>
      </c>
      <c r="BH11" s="48" t="s">
        <v>412</v>
      </c>
      <c r="BI11" s="48" t="s">
        <v>413</v>
      </c>
      <c r="BJ11" s="48" t="s">
        <v>414</v>
      </c>
      <c r="BK11" s="48"/>
      <c r="BL11" s="50" t="s">
        <v>415</v>
      </c>
      <c r="BM11" s="50" t="s">
        <v>338</v>
      </c>
      <c r="BN11" s="50" t="s">
        <v>416</v>
      </c>
      <c r="BO11" s="102"/>
      <c r="BP11" s="102" t="s">
        <v>417</v>
      </c>
      <c r="BQ11" s="102" t="s">
        <v>418</v>
      </c>
      <c r="BR11" s="191" t="s">
        <v>419</v>
      </c>
      <c r="BS11" s="106"/>
      <c r="BT11" s="106" t="s">
        <v>419</v>
      </c>
      <c r="BU11" s="191"/>
      <c r="BV11" s="191" t="s">
        <v>420</v>
      </c>
      <c r="BW11" s="191" t="s">
        <v>420</v>
      </c>
      <c r="BX11" s="191" t="s">
        <v>421</v>
      </c>
      <c r="BY11" s="191"/>
      <c r="BZ11" s="191"/>
      <c r="CA11" s="191" t="s">
        <v>422</v>
      </c>
      <c r="CB11" s="59" t="s">
        <v>421</v>
      </c>
      <c r="CC11" s="60" t="s">
        <v>423</v>
      </c>
      <c r="CD11" s="59" t="s">
        <v>424</v>
      </c>
      <c r="CE11" s="60" t="s">
        <v>425</v>
      </c>
      <c r="CF11" s="60" t="s">
        <v>405</v>
      </c>
      <c r="CG11" s="60" t="s">
        <v>426</v>
      </c>
      <c r="CH11" s="60" t="s">
        <v>427</v>
      </c>
      <c r="CI11" s="60" t="s">
        <v>428</v>
      </c>
      <c r="CJ11" s="60" t="s">
        <v>429</v>
      </c>
      <c r="CK11" s="59"/>
      <c r="CL11" s="60" t="s">
        <v>424</v>
      </c>
      <c r="CM11" s="60" t="s">
        <v>430</v>
      </c>
      <c r="CN11" s="60" t="s">
        <v>418</v>
      </c>
      <c r="CO11" s="60"/>
      <c r="CP11" s="60"/>
      <c r="CQ11" s="60"/>
      <c r="CR11" s="60"/>
      <c r="CS11" s="60"/>
      <c r="CT11" s="60"/>
      <c r="CU11" s="60"/>
      <c r="CV11" s="60"/>
      <c r="CW11" s="60"/>
      <c r="CX11" s="60"/>
      <c r="CY11" s="60"/>
      <c r="CZ11" s="60"/>
      <c r="DA11" s="60"/>
      <c r="DB11" s="60"/>
      <c r="DC11" s="60"/>
      <c r="DD11" s="60"/>
      <c r="DE11" s="60"/>
      <c r="DF11" s="60"/>
      <c r="DG11" s="60"/>
      <c r="DH11" s="64"/>
      <c r="DI11" s="64"/>
      <c r="DJ11" s="64"/>
      <c r="DK11" s="64"/>
      <c r="DL11" s="64"/>
      <c r="DM11" s="66"/>
      <c r="DN11" s="66"/>
      <c r="DO11" s="66"/>
    </row>
    <row r="12" spans="1:119" ht="16.5" customHeight="1" x14ac:dyDescent="0.15">
      <c r="A12" s="67" t="s">
        <v>431</v>
      </c>
      <c r="B12" s="78"/>
      <c r="C12" s="78"/>
      <c r="D12" s="78" t="s">
        <v>338</v>
      </c>
      <c r="E12" s="78" t="s">
        <v>338</v>
      </c>
      <c r="F12" s="78" t="s">
        <v>338</v>
      </c>
      <c r="G12" s="78"/>
      <c r="H12" s="78"/>
      <c r="I12" s="78" t="s">
        <v>338</v>
      </c>
      <c r="J12" s="78" t="s">
        <v>338</v>
      </c>
      <c r="K12" s="78" t="s">
        <v>432</v>
      </c>
      <c r="L12" s="78" t="s">
        <v>338</v>
      </c>
      <c r="M12" s="78" t="s">
        <v>338</v>
      </c>
      <c r="N12" s="78" t="s">
        <v>338</v>
      </c>
      <c r="O12" s="78" t="s">
        <v>338</v>
      </c>
      <c r="P12" s="78" t="s">
        <v>338</v>
      </c>
      <c r="Q12" s="78" t="s">
        <v>338</v>
      </c>
      <c r="R12" s="75"/>
      <c r="S12" s="75" t="s">
        <v>433</v>
      </c>
      <c r="T12" s="78" t="s">
        <v>338</v>
      </c>
      <c r="U12" s="78" t="s">
        <v>338</v>
      </c>
      <c r="V12" s="78" t="s">
        <v>338</v>
      </c>
      <c r="W12" s="78" t="s">
        <v>338</v>
      </c>
      <c r="X12" s="78" t="s">
        <v>338</v>
      </c>
      <c r="Y12" s="75" t="s">
        <v>434</v>
      </c>
      <c r="Z12" s="75" t="s">
        <v>435</v>
      </c>
      <c r="AA12" s="176" t="s">
        <v>338</v>
      </c>
      <c r="AB12" s="111" t="s">
        <v>338</v>
      </c>
      <c r="AC12" s="78"/>
      <c r="AD12" s="78" t="s">
        <v>338</v>
      </c>
      <c r="AE12" s="78" t="s">
        <v>338</v>
      </c>
      <c r="AF12" s="75"/>
      <c r="AG12" s="75" t="s">
        <v>436</v>
      </c>
      <c r="AH12" s="78" t="s">
        <v>338</v>
      </c>
      <c r="AI12" s="78" t="s">
        <v>338</v>
      </c>
      <c r="AJ12" s="78" t="s">
        <v>338</v>
      </c>
      <c r="AK12" s="78" t="s">
        <v>338</v>
      </c>
      <c r="AL12" s="78" t="s">
        <v>338</v>
      </c>
      <c r="AM12" s="78" t="s">
        <v>338</v>
      </c>
      <c r="AN12" s="78" t="s">
        <v>338</v>
      </c>
      <c r="AO12" s="78" t="s">
        <v>338</v>
      </c>
      <c r="AP12" s="75" t="s">
        <v>437</v>
      </c>
      <c r="AQ12" s="83" t="s">
        <v>438</v>
      </c>
      <c r="AR12" s="83" t="s">
        <v>439</v>
      </c>
      <c r="AS12" s="83" t="s">
        <v>440</v>
      </c>
      <c r="AT12" s="83" t="s">
        <v>338</v>
      </c>
      <c r="AU12" s="83" t="s">
        <v>338</v>
      </c>
      <c r="AV12" s="83" t="s">
        <v>441</v>
      </c>
      <c r="AW12" s="113" t="s">
        <v>338</v>
      </c>
      <c r="AX12" s="83" t="s">
        <v>338</v>
      </c>
      <c r="AY12" s="83"/>
      <c r="AZ12" s="83" t="s">
        <v>338</v>
      </c>
      <c r="BA12" s="83" t="s">
        <v>338</v>
      </c>
      <c r="BB12" s="83" t="s">
        <v>338</v>
      </c>
      <c r="BC12" s="83" t="s">
        <v>338</v>
      </c>
      <c r="BD12" s="83" t="s">
        <v>338</v>
      </c>
      <c r="BE12" s="83" t="s">
        <v>338</v>
      </c>
      <c r="BF12" s="83" t="s">
        <v>338</v>
      </c>
      <c r="BG12" s="83" t="s">
        <v>338</v>
      </c>
      <c r="BH12" s="192"/>
      <c r="BI12" s="83" t="s">
        <v>338</v>
      </c>
      <c r="BJ12" s="83" t="s">
        <v>338</v>
      </c>
      <c r="BK12" s="83"/>
      <c r="BL12" s="83" t="s">
        <v>338</v>
      </c>
      <c r="BM12" s="83" t="s">
        <v>338</v>
      </c>
      <c r="BN12" s="83"/>
      <c r="BO12" s="193"/>
      <c r="BP12" s="193" t="s">
        <v>338</v>
      </c>
      <c r="BQ12" s="193" t="s">
        <v>338</v>
      </c>
      <c r="BR12" s="159" t="s">
        <v>344</v>
      </c>
      <c r="BS12" s="181"/>
      <c r="BT12" s="181"/>
      <c r="BU12" s="182"/>
      <c r="BV12" s="182"/>
      <c r="BW12" s="182"/>
      <c r="BX12" s="182"/>
      <c r="BY12" s="182"/>
      <c r="BZ12" s="182"/>
      <c r="CA12" s="182"/>
      <c r="CB12" s="182"/>
      <c r="CC12" s="182"/>
      <c r="CD12" s="182"/>
      <c r="CE12" s="159" t="s">
        <v>338</v>
      </c>
      <c r="CF12" s="159"/>
      <c r="CG12" s="159"/>
      <c r="CH12" s="159"/>
      <c r="CI12" s="159"/>
      <c r="CJ12" s="159"/>
      <c r="CK12" s="182"/>
      <c r="CL12" s="182"/>
      <c r="CM12" s="182"/>
      <c r="CN12" s="182"/>
      <c r="CO12" s="182"/>
      <c r="CP12" s="182"/>
      <c r="CQ12" s="182"/>
      <c r="CR12" s="182"/>
      <c r="CS12" s="182"/>
      <c r="CT12" s="182"/>
      <c r="CU12" s="182"/>
      <c r="CV12" s="182"/>
      <c r="CW12" s="182"/>
      <c r="CX12" s="182"/>
      <c r="CY12" s="182"/>
      <c r="CZ12" s="182"/>
      <c r="DA12" s="182"/>
      <c r="DB12" s="182"/>
      <c r="DC12" s="182"/>
      <c r="DD12" s="182"/>
      <c r="DE12" s="182"/>
      <c r="DF12" s="182"/>
      <c r="DG12" s="182"/>
      <c r="DH12" s="184"/>
      <c r="DI12" s="184"/>
      <c r="DJ12" s="184"/>
      <c r="DK12" s="184"/>
      <c r="DL12" s="184"/>
      <c r="DM12" s="185"/>
      <c r="DN12" s="185"/>
      <c r="DO12" s="185"/>
    </row>
    <row r="13" spans="1:119" ht="13.5" customHeight="1" x14ac:dyDescent="0.15">
      <c r="A13" s="194" t="s">
        <v>442</v>
      </c>
      <c r="B13" s="38"/>
      <c r="C13" s="38"/>
      <c r="D13" s="38" t="s">
        <v>443</v>
      </c>
      <c r="E13" s="38"/>
      <c r="F13" s="38"/>
      <c r="G13" s="38"/>
      <c r="H13" s="38"/>
      <c r="I13" s="38" t="s">
        <v>444</v>
      </c>
      <c r="J13" s="38"/>
      <c r="K13" s="195" t="s">
        <v>445</v>
      </c>
      <c r="L13" s="38"/>
      <c r="M13" s="38"/>
      <c r="N13" s="195" t="s">
        <v>446</v>
      </c>
      <c r="O13" s="38"/>
      <c r="P13" s="196" t="s">
        <v>447</v>
      </c>
      <c r="Q13" s="197" t="s">
        <v>448</v>
      </c>
      <c r="R13" s="38"/>
      <c r="S13" s="38"/>
      <c r="T13" s="40"/>
      <c r="U13" s="195" t="s">
        <v>449</v>
      </c>
      <c r="V13" s="40"/>
      <c r="W13" s="195" t="s">
        <v>450</v>
      </c>
      <c r="X13" s="38"/>
      <c r="Y13" s="40"/>
      <c r="Z13" s="38"/>
      <c r="AA13" s="198" t="s">
        <v>338</v>
      </c>
      <c r="AB13" s="44" t="s">
        <v>338</v>
      </c>
      <c r="AC13" s="38"/>
      <c r="AD13" s="38"/>
      <c r="AE13" s="199" t="s">
        <v>451</v>
      </c>
      <c r="AF13" s="38"/>
      <c r="AG13" s="38"/>
      <c r="AH13" s="195" t="s">
        <v>452</v>
      </c>
      <c r="AI13" s="40"/>
      <c r="AJ13" s="38"/>
      <c r="AK13" s="38"/>
      <c r="AL13" s="38"/>
      <c r="AM13" s="200" t="s">
        <v>453</v>
      </c>
      <c r="AN13" s="38"/>
      <c r="AO13" s="195" t="s">
        <v>454</v>
      </c>
      <c r="AP13" s="38"/>
      <c r="AQ13" s="48"/>
      <c r="AR13" s="50"/>
      <c r="AS13" s="50"/>
      <c r="AT13" s="201" t="s">
        <v>455</v>
      </c>
      <c r="AU13" s="50"/>
      <c r="AV13" s="50"/>
      <c r="AX13" s="50" t="s">
        <v>338</v>
      </c>
      <c r="AY13" s="50"/>
      <c r="AZ13" s="50"/>
      <c r="BA13" s="201" t="s">
        <v>456</v>
      </c>
      <c r="BB13" s="50"/>
      <c r="BC13" s="50"/>
      <c r="BD13" s="50"/>
      <c r="BE13" s="50"/>
      <c r="BF13" s="50"/>
      <c r="BG13" s="50"/>
      <c r="BH13" s="50"/>
      <c r="BI13" s="50"/>
      <c r="BJ13" s="50"/>
      <c r="BK13" s="50"/>
      <c r="BL13" s="50" t="s">
        <v>457</v>
      </c>
      <c r="BM13" s="197" t="s">
        <v>458</v>
      </c>
      <c r="BN13" s="197" t="s">
        <v>459</v>
      </c>
      <c r="BO13" s="102"/>
      <c r="BP13" s="102"/>
      <c r="BQ13" s="197" t="s">
        <v>460</v>
      </c>
      <c r="BR13" s="202"/>
      <c r="BS13" s="203" t="s">
        <v>461</v>
      </c>
      <c r="BT13" s="204"/>
      <c r="BU13" s="202"/>
      <c r="BV13" s="1" t="s">
        <v>462</v>
      </c>
      <c r="BW13" s="1" t="s">
        <v>462</v>
      </c>
      <c r="BX13" s="1"/>
      <c r="BY13" s="1"/>
      <c r="BZ13" s="1"/>
      <c r="CA13" s="202"/>
      <c r="CB13" s="197" t="s">
        <v>463</v>
      </c>
      <c r="CC13" s="1"/>
      <c r="CD13" s="205"/>
      <c r="CE13" s="205"/>
      <c r="CF13" s="205"/>
      <c r="CG13" s="206" t="s">
        <v>464</v>
      </c>
      <c r="CH13" s="206" t="s">
        <v>464</v>
      </c>
      <c r="CI13" s="205"/>
      <c r="CJ13" s="206" t="s">
        <v>465</v>
      </c>
      <c r="CK13" s="205"/>
      <c r="CL13" s="205"/>
      <c r="CM13" s="206" t="s">
        <v>466</v>
      </c>
      <c r="CN13" s="206" t="s">
        <v>467</v>
      </c>
      <c r="CO13" s="206"/>
      <c r="CP13" s="206"/>
      <c r="CQ13" s="206"/>
      <c r="CR13" s="206"/>
      <c r="CS13" s="206"/>
      <c r="CT13" s="206"/>
      <c r="CU13" s="206"/>
      <c r="CV13" s="206"/>
      <c r="CW13" s="206"/>
      <c r="CX13" s="206"/>
      <c r="CY13" s="206"/>
      <c r="CZ13" s="206"/>
      <c r="DA13" s="206"/>
      <c r="DB13" s="206"/>
      <c r="DC13" s="206"/>
      <c r="DD13" s="206"/>
      <c r="DE13" s="206"/>
      <c r="DF13" s="206"/>
      <c r="DG13" s="206"/>
      <c r="DH13" s="207"/>
      <c r="DI13" s="207"/>
      <c r="DJ13" s="207"/>
      <c r="DK13" s="207"/>
      <c r="DL13" s="207"/>
      <c r="DM13" s="208"/>
      <c r="DN13" s="208"/>
      <c r="DO13" s="208"/>
    </row>
    <row r="14" spans="1:119" ht="13.5" customHeight="1" x14ac:dyDescent="0.15">
      <c r="A14" s="209" t="s">
        <v>468</v>
      </c>
      <c r="B14" s="146"/>
      <c r="C14" s="146"/>
      <c r="D14" s="146" t="s">
        <v>338</v>
      </c>
      <c r="E14" s="146" t="s">
        <v>338</v>
      </c>
      <c r="F14" s="146" t="s">
        <v>338</v>
      </c>
      <c r="G14" s="147"/>
      <c r="H14" s="147"/>
      <c r="I14" s="210" t="s">
        <v>469</v>
      </c>
      <c r="J14" s="146" t="s">
        <v>338</v>
      </c>
      <c r="K14" s="146" t="s">
        <v>338</v>
      </c>
      <c r="L14" s="146" t="s">
        <v>338</v>
      </c>
      <c r="M14" s="146" t="s">
        <v>338</v>
      </c>
      <c r="N14" s="210" t="s">
        <v>470</v>
      </c>
      <c r="O14" s="146" t="s">
        <v>338</v>
      </c>
      <c r="P14" s="146" t="s">
        <v>338</v>
      </c>
      <c r="Q14" s="146" t="s">
        <v>338</v>
      </c>
      <c r="R14" s="146"/>
      <c r="S14" s="146" t="s">
        <v>338</v>
      </c>
      <c r="T14" s="147" t="s">
        <v>471</v>
      </c>
      <c r="U14" s="146" t="s">
        <v>338</v>
      </c>
      <c r="V14" s="210" t="s">
        <v>472</v>
      </c>
      <c r="W14" s="146" t="s">
        <v>338</v>
      </c>
      <c r="X14" s="146" t="s">
        <v>338</v>
      </c>
      <c r="Y14" s="210" t="s">
        <v>473</v>
      </c>
      <c r="Z14" s="146" t="s">
        <v>338</v>
      </c>
      <c r="AA14" s="211" t="s">
        <v>338</v>
      </c>
      <c r="AB14" s="212" t="s">
        <v>338</v>
      </c>
      <c r="AC14" s="146"/>
      <c r="AD14" s="146" t="s">
        <v>338</v>
      </c>
      <c r="AE14" s="210" t="s">
        <v>474</v>
      </c>
      <c r="AF14" s="146"/>
      <c r="AG14" s="146" t="s">
        <v>338</v>
      </c>
      <c r="AH14" s="210" t="s">
        <v>475</v>
      </c>
      <c r="AI14" s="210" t="s">
        <v>476</v>
      </c>
      <c r="AJ14" s="146" t="s">
        <v>338</v>
      </c>
      <c r="AK14" s="146" t="s">
        <v>338</v>
      </c>
      <c r="AL14" s="146" t="s">
        <v>338</v>
      </c>
      <c r="AM14" s="146" t="s">
        <v>338</v>
      </c>
      <c r="AN14" s="146" t="s">
        <v>477</v>
      </c>
      <c r="AO14" s="153" t="s">
        <v>478</v>
      </c>
      <c r="AP14" s="146" t="s">
        <v>338</v>
      </c>
      <c r="AQ14" s="213" t="s">
        <v>479</v>
      </c>
      <c r="AR14" s="110" t="s">
        <v>338</v>
      </c>
      <c r="AS14" s="110" t="s">
        <v>338</v>
      </c>
      <c r="AT14" s="213" t="s">
        <v>480</v>
      </c>
      <c r="AU14" s="110" t="s">
        <v>338</v>
      </c>
      <c r="AV14" s="110" t="s">
        <v>338</v>
      </c>
      <c r="AW14" s="214" t="s">
        <v>338</v>
      </c>
      <c r="AX14" s="110" t="s">
        <v>338</v>
      </c>
      <c r="AY14" s="110"/>
      <c r="AZ14" s="110" t="s">
        <v>338</v>
      </c>
      <c r="BA14" s="110" t="s">
        <v>338</v>
      </c>
      <c r="BB14" s="110" t="s">
        <v>338</v>
      </c>
      <c r="BC14" s="110" t="s">
        <v>338</v>
      </c>
      <c r="BD14" s="110" t="s">
        <v>338</v>
      </c>
      <c r="BE14" s="110" t="s">
        <v>338</v>
      </c>
      <c r="BF14" s="110" t="s">
        <v>338</v>
      </c>
      <c r="BG14" s="110" t="s">
        <v>338</v>
      </c>
      <c r="BH14" s="110" t="s">
        <v>338</v>
      </c>
      <c r="BI14" s="110" t="s">
        <v>338</v>
      </c>
      <c r="BJ14" s="110" t="s">
        <v>338</v>
      </c>
      <c r="BK14" s="110"/>
      <c r="BL14" s="110" t="s">
        <v>338</v>
      </c>
      <c r="BM14" s="110" t="s">
        <v>338</v>
      </c>
      <c r="BN14" s="215" t="s">
        <v>481</v>
      </c>
      <c r="BO14" s="216"/>
      <c r="BP14" s="216" t="s">
        <v>338</v>
      </c>
      <c r="BQ14" s="217" t="str">
        <f>HYPERLINK("http://sunlightfoundation.com/blog/2015/09/01/jackson-miss-becomes-first-what-works-city-to-sign-executive-order-on-open-data/","http://sunlightfoundation.com/blog/2015/09/01/jackson-miss-becomes-first-what-works-city-to-sign-executive-order-on-open-data/")</f>
        <v>http://sunlightfoundation.com/blog/2015/09/01/jackson-miss-becomes-first-what-works-city-to-sign-executive-order-on-open-data/</v>
      </c>
      <c r="BR14" s="218" t="s">
        <v>482</v>
      </c>
      <c r="BS14" s="219"/>
      <c r="BT14" s="219" t="s">
        <v>483</v>
      </c>
      <c r="BU14" s="218" t="s">
        <v>484</v>
      </c>
      <c r="BV14" s="220"/>
      <c r="BW14" s="220"/>
      <c r="BX14" s="218" t="s">
        <v>485</v>
      </c>
      <c r="BY14" s="220"/>
      <c r="BZ14" s="218" t="s">
        <v>486</v>
      </c>
      <c r="CA14" s="220" t="s">
        <v>487</v>
      </c>
      <c r="CB14" s="221" t="s">
        <v>488</v>
      </c>
      <c r="CC14" s="221"/>
      <c r="CD14" s="221" t="s">
        <v>489</v>
      </c>
      <c r="CE14" s="221"/>
      <c r="CF14" s="221"/>
      <c r="CG14" s="221"/>
      <c r="CH14" s="222" t="s">
        <v>490</v>
      </c>
      <c r="CI14" s="221"/>
      <c r="CJ14" s="221"/>
      <c r="CK14" s="221"/>
      <c r="CL14" s="221"/>
      <c r="CM14" s="222" t="s">
        <v>491</v>
      </c>
      <c r="CN14" s="222" t="s">
        <v>492</v>
      </c>
      <c r="CO14" s="222"/>
      <c r="CP14" s="222"/>
      <c r="CQ14" s="222"/>
      <c r="CR14" s="222"/>
      <c r="CS14" s="222"/>
      <c r="CT14" s="222"/>
      <c r="CU14" s="222"/>
      <c r="CV14" s="222"/>
      <c r="CW14" s="222"/>
      <c r="CX14" s="222"/>
      <c r="CY14" s="222"/>
      <c r="CZ14" s="222"/>
      <c r="DA14" s="222"/>
      <c r="DB14" s="222"/>
      <c r="DC14" s="222"/>
      <c r="DD14" s="222"/>
      <c r="DE14" s="222"/>
      <c r="DF14" s="222"/>
      <c r="DG14" s="222"/>
      <c r="DH14" s="207"/>
      <c r="DI14" s="207"/>
      <c r="DJ14" s="207"/>
      <c r="DK14" s="207"/>
      <c r="DL14" s="207"/>
      <c r="DM14" s="208"/>
      <c r="DN14" s="208"/>
      <c r="DO14" s="208"/>
    </row>
    <row r="15" spans="1:119" ht="26" x14ac:dyDescent="0.15">
      <c r="A15" s="186" t="s">
        <v>493</v>
      </c>
      <c r="B15" s="40"/>
      <c r="C15" s="40"/>
      <c r="D15" s="223" t="s">
        <v>494</v>
      </c>
      <c r="E15" s="223" t="s">
        <v>495</v>
      </c>
      <c r="F15" s="223" t="s">
        <v>496</v>
      </c>
      <c r="G15" s="40"/>
      <c r="H15" s="40"/>
      <c r="I15" s="223" t="s">
        <v>497</v>
      </c>
      <c r="J15" s="223" t="s">
        <v>498</v>
      </c>
      <c r="K15" s="223" t="s">
        <v>499</v>
      </c>
      <c r="L15" s="223" t="s">
        <v>500</v>
      </c>
      <c r="M15" s="223" t="s">
        <v>501</v>
      </c>
      <c r="N15" s="223" t="s">
        <v>502</v>
      </c>
      <c r="O15" s="223" t="s">
        <v>503</v>
      </c>
      <c r="P15" s="38" t="s">
        <v>504</v>
      </c>
      <c r="Q15" s="223" t="s">
        <v>505</v>
      </c>
      <c r="R15" s="40"/>
      <c r="S15" s="223" t="s">
        <v>506</v>
      </c>
      <c r="T15" s="40" t="s">
        <v>507</v>
      </c>
      <c r="U15" s="40" t="s">
        <v>508</v>
      </c>
      <c r="V15" s="223" t="s">
        <v>509</v>
      </c>
      <c r="W15" s="223" t="s">
        <v>510</v>
      </c>
      <c r="X15" s="223" t="s">
        <v>511</v>
      </c>
      <c r="Y15" s="223" t="s">
        <v>512</v>
      </c>
      <c r="Z15" s="223" t="s">
        <v>513</v>
      </c>
      <c r="AA15" s="225" t="s">
        <v>514</v>
      </c>
      <c r="AB15" s="227" t="s">
        <v>514</v>
      </c>
      <c r="AC15" s="40"/>
      <c r="AD15" s="223" t="s">
        <v>518</v>
      </c>
      <c r="AE15" s="223" t="s">
        <v>519</v>
      </c>
      <c r="AF15" s="40"/>
      <c r="AG15" s="40" t="s">
        <v>530</v>
      </c>
      <c r="AH15" s="223" t="s">
        <v>532</v>
      </c>
      <c r="AI15" s="223" t="s">
        <v>533</v>
      </c>
      <c r="AJ15" s="223" t="s">
        <v>534</v>
      </c>
      <c r="AK15" s="223" t="s">
        <v>536</v>
      </c>
      <c r="AL15" s="223" t="s">
        <v>537</v>
      </c>
      <c r="AM15" s="223" t="s">
        <v>534</v>
      </c>
      <c r="AN15" s="223" t="s">
        <v>538</v>
      </c>
      <c r="AO15" s="223" t="s">
        <v>538</v>
      </c>
      <c r="AP15" s="223" t="s">
        <v>540</v>
      </c>
      <c r="AQ15" s="125" t="s">
        <v>338</v>
      </c>
      <c r="AR15" s="125" t="s">
        <v>338</v>
      </c>
      <c r="AS15" s="125" t="s">
        <v>338</v>
      </c>
      <c r="AT15" s="230" t="s">
        <v>541</v>
      </c>
      <c r="AU15" s="230" t="s">
        <v>544</v>
      </c>
      <c r="AV15" s="230" t="s">
        <v>545</v>
      </c>
      <c r="AW15" s="232" t="s">
        <v>546</v>
      </c>
      <c r="AX15" s="230" t="s">
        <v>546</v>
      </c>
      <c r="AY15" s="125"/>
      <c r="AZ15" s="125" t="s">
        <v>338</v>
      </c>
      <c r="BA15" s="230" t="s">
        <v>547</v>
      </c>
      <c r="BB15" s="125" t="s">
        <v>338</v>
      </c>
      <c r="BC15" s="230" t="s">
        <v>548</v>
      </c>
      <c r="BD15" s="230" t="s">
        <v>549</v>
      </c>
      <c r="BE15" s="125" t="s">
        <v>338</v>
      </c>
      <c r="BF15" s="230" t="s">
        <v>550</v>
      </c>
      <c r="BG15" s="230" t="s">
        <v>551</v>
      </c>
      <c r="BH15" s="125" t="s">
        <v>338</v>
      </c>
      <c r="BI15" s="125" t="s">
        <v>338</v>
      </c>
      <c r="BJ15" s="125" t="s">
        <v>338</v>
      </c>
      <c r="BK15" s="125"/>
      <c r="BL15" s="230" t="s">
        <v>552</v>
      </c>
      <c r="BM15" s="230" t="s">
        <v>553</v>
      </c>
      <c r="BN15" s="125"/>
      <c r="BO15" s="131"/>
      <c r="BP15" s="234" t="s">
        <v>554</v>
      </c>
      <c r="BQ15" s="131" t="s">
        <v>338</v>
      </c>
      <c r="BR15" s="133" t="s">
        <v>344</v>
      </c>
      <c r="BS15" s="236" t="s">
        <v>555</v>
      </c>
      <c r="BT15" s="134" t="s">
        <v>338</v>
      </c>
      <c r="BU15" s="237" t="s">
        <v>556</v>
      </c>
      <c r="BV15" s="133"/>
      <c r="BW15" s="133"/>
      <c r="BX15" s="237" t="s">
        <v>557</v>
      </c>
      <c r="BY15" s="133"/>
      <c r="BZ15" s="133"/>
      <c r="CA15" s="133" t="s">
        <v>558</v>
      </c>
      <c r="CB15" s="238" t="s">
        <v>559</v>
      </c>
      <c r="CC15" s="238" t="s">
        <v>559</v>
      </c>
      <c r="CD15" s="238" t="s">
        <v>560</v>
      </c>
      <c r="CE15" s="238"/>
      <c r="CF15" s="239" t="s">
        <v>561</v>
      </c>
      <c r="CG15" s="238"/>
      <c r="CH15" s="239" t="s">
        <v>562</v>
      </c>
      <c r="CI15" s="238"/>
      <c r="CJ15" s="238"/>
      <c r="CK15" s="238"/>
      <c r="CL15" s="238"/>
      <c r="CM15" s="239" t="s">
        <v>563</v>
      </c>
      <c r="CN15" s="239" t="s">
        <v>564</v>
      </c>
      <c r="CO15" s="239"/>
      <c r="CP15" s="239"/>
      <c r="CQ15" s="239"/>
      <c r="CR15" s="239" t="s">
        <v>565</v>
      </c>
      <c r="CS15" s="239"/>
      <c r="CT15" s="239"/>
      <c r="CU15" s="239"/>
      <c r="CV15" s="239" t="s">
        <v>566</v>
      </c>
      <c r="CW15" s="239"/>
      <c r="CX15" s="239" t="s">
        <v>562</v>
      </c>
      <c r="CY15" s="239" t="s">
        <v>567</v>
      </c>
      <c r="CZ15" s="239" t="s">
        <v>568</v>
      </c>
      <c r="DA15" s="239" t="s">
        <v>569</v>
      </c>
      <c r="DB15" s="239"/>
      <c r="DC15" s="239" t="s">
        <v>570</v>
      </c>
      <c r="DD15" s="239"/>
      <c r="DE15" s="239" t="s">
        <v>571</v>
      </c>
      <c r="DF15" s="239" t="s">
        <v>569</v>
      </c>
      <c r="DG15" s="239"/>
      <c r="DH15" s="240"/>
      <c r="DI15" s="240"/>
      <c r="DJ15" s="240"/>
      <c r="DK15" s="240"/>
      <c r="DL15" s="240"/>
      <c r="DM15" s="241"/>
      <c r="DN15" s="241"/>
      <c r="DO15" s="241"/>
    </row>
    <row r="16" spans="1:119" ht="13" x14ac:dyDescent="0.15">
      <c r="A16" s="145" t="s">
        <v>572</v>
      </c>
      <c r="B16" s="147"/>
      <c r="C16" s="147"/>
      <c r="D16" s="210" t="s">
        <v>573</v>
      </c>
      <c r="E16" s="146" t="s">
        <v>338</v>
      </c>
      <c r="F16" s="146" t="s">
        <v>338</v>
      </c>
      <c r="G16" s="146"/>
      <c r="H16" s="146"/>
      <c r="I16" s="146" t="s">
        <v>338</v>
      </c>
      <c r="J16" s="210" t="s">
        <v>574</v>
      </c>
      <c r="K16" s="146" t="s">
        <v>338</v>
      </c>
      <c r="L16" s="146" t="s">
        <v>338</v>
      </c>
      <c r="M16" s="146" t="s">
        <v>338</v>
      </c>
      <c r="N16" s="146" t="s">
        <v>338</v>
      </c>
      <c r="O16" s="146" t="s">
        <v>338</v>
      </c>
      <c r="P16" s="147" t="s">
        <v>575</v>
      </c>
      <c r="Q16" s="146" t="s">
        <v>338</v>
      </c>
      <c r="R16" s="146"/>
      <c r="S16" s="146" t="s">
        <v>338</v>
      </c>
      <c r="T16" s="146" t="s">
        <v>338</v>
      </c>
      <c r="U16" s="146" t="s">
        <v>338</v>
      </c>
      <c r="V16" s="146" t="s">
        <v>338</v>
      </c>
      <c r="W16" s="146" t="s">
        <v>338</v>
      </c>
      <c r="X16" s="146" t="s">
        <v>338</v>
      </c>
      <c r="Y16" s="146" t="s">
        <v>338</v>
      </c>
      <c r="Z16" s="146" t="s">
        <v>338</v>
      </c>
      <c r="AA16" s="242" t="s">
        <v>338</v>
      </c>
      <c r="AB16" s="212" t="s">
        <v>338</v>
      </c>
      <c r="AC16" s="146"/>
      <c r="AD16" s="146" t="s">
        <v>338</v>
      </c>
      <c r="AE16" s="146" t="s">
        <v>338</v>
      </c>
      <c r="AF16" s="146"/>
      <c r="AG16" s="146" t="s">
        <v>338</v>
      </c>
      <c r="AH16" s="146" t="s">
        <v>338</v>
      </c>
      <c r="AI16" s="210" t="s">
        <v>576</v>
      </c>
      <c r="AJ16" s="146" t="s">
        <v>338</v>
      </c>
      <c r="AK16" s="146" t="s">
        <v>338</v>
      </c>
      <c r="AL16" s="146" t="s">
        <v>338</v>
      </c>
      <c r="AM16" s="146" t="s">
        <v>338</v>
      </c>
      <c r="AN16" s="146" t="s">
        <v>338</v>
      </c>
      <c r="AO16" s="146" t="s">
        <v>338</v>
      </c>
      <c r="AP16" s="146" t="s">
        <v>338</v>
      </c>
      <c r="AQ16" s="153" t="s">
        <v>577</v>
      </c>
      <c r="AR16" s="146" t="s">
        <v>338</v>
      </c>
      <c r="AS16" s="110" t="s">
        <v>338</v>
      </c>
      <c r="AT16" s="146" t="s">
        <v>338</v>
      </c>
      <c r="AU16" s="146" t="s">
        <v>338</v>
      </c>
      <c r="AV16" s="110" t="s">
        <v>338</v>
      </c>
      <c r="AW16" s="243" t="s">
        <v>338</v>
      </c>
      <c r="AX16" s="110" t="s">
        <v>338</v>
      </c>
      <c r="AY16" s="110"/>
      <c r="AZ16" s="110" t="s">
        <v>338</v>
      </c>
      <c r="BA16" s="213" t="s">
        <v>578</v>
      </c>
      <c r="BB16" s="213" t="s">
        <v>579</v>
      </c>
      <c r="BC16" s="110" t="s">
        <v>344</v>
      </c>
      <c r="BD16" s="110" t="s">
        <v>338</v>
      </c>
      <c r="BE16" s="110" t="s">
        <v>338</v>
      </c>
      <c r="BF16" s="110" t="s">
        <v>338</v>
      </c>
      <c r="BG16" s="110" t="s">
        <v>338</v>
      </c>
      <c r="BH16" s="110" t="s">
        <v>338</v>
      </c>
      <c r="BI16" s="110" t="s">
        <v>338</v>
      </c>
      <c r="BJ16" s="213" t="s">
        <v>580</v>
      </c>
      <c r="BK16" s="245"/>
      <c r="BL16" s="245"/>
      <c r="BM16" s="245"/>
      <c r="BN16" s="245"/>
      <c r="BO16" s="247"/>
      <c r="BP16" s="247"/>
      <c r="BQ16" s="216" t="s">
        <v>338</v>
      </c>
      <c r="BR16" s="249" t="s">
        <v>344</v>
      </c>
      <c r="BS16" s="251"/>
      <c r="BT16" s="251" t="s">
        <v>338</v>
      </c>
      <c r="BU16" s="249"/>
      <c r="BV16" s="249"/>
      <c r="BW16" s="249"/>
      <c r="BX16" s="249"/>
      <c r="BY16" s="249"/>
      <c r="BZ16" s="249"/>
      <c r="CA16" s="249" t="s">
        <v>558</v>
      </c>
      <c r="CB16" s="214"/>
      <c r="CC16" s="214"/>
      <c r="CD16" s="214"/>
      <c r="CE16" s="214"/>
      <c r="CF16" s="214"/>
      <c r="CG16" s="214"/>
      <c r="CH16" s="214"/>
      <c r="CI16" s="214"/>
      <c r="CJ16" s="214"/>
      <c r="CK16" s="214"/>
      <c r="CL16" s="214"/>
      <c r="CM16" s="214"/>
      <c r="CN16" s="254" t="s">
        <v>200</v>
      </c>
      <c r="CO16" s="256"/>
      <c r="CP16" s="256"/>
      <c r="CQ16" s="256"/>
      <c r="CR16" s="256"/>
      <c r="CS16" s="256"/>
      <c r="CT16" s="256"/>
      <c r="CU16" s="256"/>
      <c r="CV16" s="256"/>
      <c r="CW16" s="256"/>
      <c r="CX16" s="256"/>
      <c r="CY16" s="256"/>
      <c r="CZ16" s="256"/>
      <c r="DA16" s="256"/>
      <c r="DB16" s="256"/>
      <c r="DC16" s="256"/>
      <c r="DD16" s="256"/>
      <c r="DE16" s="256"/>
      <c r="DF16" s="256"/>
      <c r="DG16" s="256"/>
      <c r="DH16" s="258"/>
      <c r="DI16" s="258"/>
      <c r="DJ16" s="258"/>
      <c r="DK16" s="258"/>
      <c r="DL16" s="258"/>
      <c r="DM16" s="259"/>
      <c r="DN16" s="259"/>
      <c r="DO16" s="259"/>
    </row>
    <row r="17" spans="1:119" ht="117" customHeight="1" x14ac:dyDescent="0.15">
      <c r="A17" s="262" t="s">
        <v>581</v>
      </c>
      <c r="B17" s="264"/>
      <c r="C17" s="264"/>
      <c r="D17" s="264"/>
      <c r="E17" s="265"/>
      <c r="F17" s="265"/>
      <c r="G17" s="265"/>
      <c r="H17" s="265"/>
      <c r="I17" s="265"/>
      <c r="J17" s="265"/>
      <c r="K17" s="265"/>
      <c r="L17" s="265"/>
      <c r="M17" s="265"/>
      <c r="N17" s="265"/>
      <c r="O17" s="265"/>
      <c r="P17" s="265"/>
      <c r="Q17" s="265"/>
      <c r="R17" s="265"/>
      <c r="S17" s="265"/>
      <c r="T17" s="265"/>
      <c r="U17" s="265"/>
      <c r="V17" s="265"/>
      <c r="W17" s="265"/>
      <c r="X17" s="265"/>
      <c r="Y17" s="265"/>
      <c r="Z17" s="265"/>
      <c r="AA17" s="267"/>
      <c r="AB17" s="25"/>
      <c r="AC17" s="265"/>
      <c r="AD17" s="265"/>
      <c r="AE17" s="265"/>
      <c r="AF17" s="265"/>
      <c r="AG17" s="265"/>
      <c r="AH17" s="265"/>
      <c r="AI17" s="265"/>
      <c r="AJ17" s="265"/>
      <c r="AK17" s="265"/>
      <c r="AL17" s="265"/>
      <c r="AM17" s="265"/>
      <c r="AN17" s="265"/>
      <c r="AO17" s="265"/>
      <c r="AP17" s="265"/>
      <c r="AQ17" s="265"/>
      <c r="AR17" s="24"/>
      <c r="AS17" s="24"/>
      <c r="AT17" s="24"/>
      <c r="AU17" s="24"/>
      <c r="AV17" s="24"/>
      <c r="AW17" s="267"/>
      <c r="AX17" s="24"/>
      <c r="AY17" s="24"/>
      <c r="AZ17" s="24"/>
      <c r="BA17" s="24"/>
      <c r="BB17" s="24"/>
      <c r="BC17" s="24"/>
      <c r="BD17" s="24"/>
      <c r="BE17" s="24"/>
      <c r="BF17" s="24"/>
      <c r="BG17" s="24"/>
      <c r="BH17" s="24"/>
      <c r="BI17" s="24"/>
      <c r="BJ17" s="24"/>
      <c r="BK17" s="24"/>
      <c r="BL17" s="24"/>
      <c r="BM17" s="24"/>
      <c r="BN17" s="24"/>
      <c r="BO17" s="28"/>
      <c r="BP17" s="28"/>
      <c r="BQ17" s="28"/>
      <c r="BR17" s="29"/>
      <c r="BS17" s="26"/>
      <c r="BT17" s="26"/>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row>
    <row r="18" spans="1:119" ht="213" customHeight="1" x14ac:dyDescent="0.2">
      <c r="A18" s="194" t="s">
        <v>590</v>
      </c>
      <c r="B18" s="48"/>
      <c r="C18" s="48"/>
      <c r="D18" s="48" t="s">
        <v>591</v>
      </c>
      <c r="E18" s="38" t="s">
        <v>338</v>
      </c>
      <c r="F18" s="40" t="s">
        <v>592</v>
      </c>
      <c r="G18" s="38"/>
      <c r="H18" s="38"/>
      <c r="I18" s="38" t="s">
        <v>338</v>
      </c>
      <c r="J18" s="40" t="s">
        <v>593</v>
      </c>
      <c r="K18" s="38" t="s">
        <v>338</v>
      </c>
      <c r="L18" s="38" t="s">
        <v>338</v>
      </c>
      <c r="M18" s="38" t="s">
        <v>338</v>
      </c>
      <c r="N18" s="40" t="s">
        <v>594</v>
      </c>
      <c r="O18" s="40" t="s">
        <v>595</v>
      </c>
      <c r="P18" s="38" t="s">
        <v>338</v>
      </c>
      <c r="Q18" s="40" t="s">
        <v>596</v>
      </c>
      <c r="R18" s="40"/>
      <c r="S18" s="40" t="s">
        <v>598</v>
      </c>
      <c r="T18" s="40" t="s">
        <v>599</v>
      </c>
      <c r="U18" s="40" t="s">
        <v>601</v>
      </c>
      <c r="V18" s="40" t="s">
        <v>602</v>
      </c>
      <c r="W18" s="38" t="s">
        <v>338</v>
      </c>
      <c r="X18" s="38" t="s">
        <v>338</v>
      </c>
      <c r="Y18" s="38" t="s">
        <v>338</v>
      </c>
      <c r="Z18" s="40" t="s">
        <v>605</v>
      </c>
      <c r="AA18" s="190" t="s">
        <v>606</v>
      </c>
      <c r="AB18" s="46" t="s">
        <v>610</v>
      </c>
      <c r="AC18" s="38"/>
      <c r="AD18" s="38" t="s">
        <v>338</v>
      </c>
      <c r="AE18" s="38" t="s">
        <v>338</v>
      </c>
      <c r="AF18" s="38"/>
      <c r="AG18" s="38" t="s">
        <v>338</v>
      </c>
      <c r="AH18" s="38" t="s">
        <v>338</v>
      </c>
      <c r="AI18" s="40" t="s">
        <v>612</v>
      </c>
      <c r="AJ18" s="40" t="s">
        <v>615</v>
      </c>
      <c r="AK18" s="40" t="s">
        <v>622</v>
      </c>
      <c r="AL18" s="38" t="s">
        <v>338</v>
      </c>
      <c r="AM18" s="40" t="s">
        <v>624</v>
      </c>
      <c r="AN18" s="40" t="s">
        <v>626</v>
      </c>
      <c r="AO18" s="279" t="s">
        <v>628</v>
      </c>
      <c r="AP18" s="40" t="s">
        <v>635</v>
      </c>
      <c r="AQ18" s="50" t="s">
        <v>338</v>
      </c>
      <c r="AR18" s="50" t="s">
        <v>338</v>
      </c>
      <c r="AS18" s="48" t="s">
        <v>638</v>
      </c>
      <c r="AT18" s="50" t="s">
        <v>338</v>
      </c>
      <c r="AU18" s="48" t="s">
        <v>639</v>
      </c>
      <c r="AV18" s="48" t="s">
        <v>643</v>
      </c>
      <c r="AW18" s="282" t="s">
        <v>338</v>
      </c>
      <c r="AX18" s="50" t="s">
        <v>648</v>
      </c>
      <c r="AY18" s="50"/>
      <c r="AZ18" s="50" t="s">
        <v>338</v>
      </c>
      <c r="BA18" s="50" t="s">
        <v>338</v>
      </c>
      <c r="BB18" s="50" t="s">
        <v>338</v>
      </c>
      <c r="BC18" s="50" t="s">
        <v>338</v>
      </c>
      <c r="BD18" s="48" t="s">
        <v>653</v>
      </c>
      <c r="BE18" s="48" t="s">
        <v>655</v>
      </c>
      <c r="BF18" s="50" t="s">
        <v>338</v>
      </c>
      <c r="BG18" s="48" t="s">
        <v>658</v>
      </c>
      <c r="BH18" s="48" t="s">
        <v>662</v>
      </c>
      <c r="BI18" s="48" t="s">
        <v>664</v>
      </c>
      <c r="BJ18" s="48" t="s">
        <v>666</v>
      </c>
      <c r="BK18" s="48"/>
      <c r="BL18" s="287" t="s">
        <v>668</v>
      </c>
      <c r="BM18" s="50" t="s">
        <v>672</v>
      </c>
      <c r="BN18" s="50" t="s">
        <v>338</v>
      </c>
      <c r="BO18" s="102"/>
      <c r="BP18" s="102" t="s">
        <v>675</v>
      </c>
      <c r="BQ18" s="103" t="s">
        <v>676</v>
      </c>
      <c r="BR18" s="1" t="s">
        <v>678</v>
      </c>
      <c r="BS18" s="106"/>
      <c r="BT18" s="106" t="s">
        <v>681</v>
      </c>
      <c r="BU18" s="1" t="s">
        <v>338</v>
      </c>
      <c r="BV18" s="1" t="s">
        <v>338</v>
      </c>
      <c r="BW18" s="291" t="s">
        <v>682</v>
      </c>
      <c r="BX18" s="291"/>
      <c r="BY18" s="291"/>
      <c r="BZ18" s="291"/>
      <c r="CA18" s="287" t="s">
        <v>686</v>
      </c>
      <c r="CB18" s="59" t="s">
        <v>687</v>
      </c>
      <c r="CC18" s="1" t="s">
        <v>687</v>
      </c>
      <c r="CD18" s="60" t="s">
        <v>688</v>
      </c>
      <c r="CE18" s="60" t="s">
        <v>338</v>
      </c>
      <c r="CF18" s="287" t="s">
        <v>689</v>
      </c>
      <c r="CG18" s="287"/>
      <c r="CH18" s="293" t="s">
        <v>691</v>
      </c>
      <c r="CI18" s="287"/>
      <c r="CJ18" s="287" t="s">
        <v>696</v>
      </c>
      <c r="CK18" s="60" t="s">
        <v>698</v>
      </c>
      <c r="CL18" s="60"/>
      <c r="CM18" s="295" t="s">
        <v>699</v>
      </c>
      <c r="CN18" s="297" t="s">
        <v>706</v>
      </c>
      <c r="CO18" s="300" t="s">
        <v>714</v>
      </c>
      <c r="CP18" s="300" t="s">
        <v>725</v>
      </c>
      <c r="CQ18" s="300" t="s">
        <v>726</v>
      </c>
      <c r="CR18" s="300"/>
      <c r="CS18" s="300" t="s">
        <v>728</v>
      </c>
      <c r="CT18" s="300" t="s">
        <v>733</v>
      </c>
      <c r="CU18" s="300"/>
      <c r="CV18" s="300"/>
      <c r="CW18" s="300"/>
      <c r="CX18" s="300" t="s">
        <v>734</v>
      </c>
      <c r="CY18" s="300" t="s">
        <v>735</v>
      </c>
      <c r="CZ18" s="300" t="s">
        <v>737</v>
      </c>
      <c r="DA18" s="300"/>
      <c r="DB18" s="300" t="s">
        <v>739</v>
      </c>
      <c r="DC18" s="300" t="s">
        <v>740</v>
      </c>
      <c r="DD18" s="300" t="s">
        <v>742</v>
      </c>
      <c r="DE18" s="300" t="s">
        <v>743</v>
      </c>
      <c r="DF18" s="300" t="s">
        <v>744</v>
      </c>
      <c r="DG18" s="300" t="s">
        <v>746</v>
      </c>
      <c r="DH18" s="304">
        <f t="shared" ref="DH18:DH20" si="0">COUNTIF(C18:CI18,"*close fit*")</f>
        <v>1</v>
      </c>
      <c r="DI18" s="306"/>
      <c r="DJ18" s="306"/>
      <c r="DK18" s="306"/>
      <c r="DL18" s="306">
        <f t="shared" ref="DL18:DL20" si="1">COUNTIF($C18:$CI18,"*opposite*")</f>
        <v>0</v>
      </c>
      <c r="DM18" s="308">
        <f t="shared" ref="DM18:DM20" si="2">COUNTIF($C18:$CI18,"")+COUNTIF($C18:$CI18,"n/a")</f>
        <v>42</v>
      </c>
      <c r="DN18" s="308">
        <f t="shared" ref="DN18:DN20" si="3">78-$DH18-$DL18-$DM18</f>
        <v>35</v>
      </c>
      <c r="DO18" s="309" t="e">
        <f t="shared" ref="DO18:DO20" si="4">($DN18*2+$DH18-$DL18)/($A$1*2)</f>
        <v>#DIV/0!</v>
      </c>
    </row>
    <row r="19" spans="1:119" ht="277.5" customHeight="1" x14ac:dyDescent="0.2">
      <c r="A19" s="67" t="s">
        <v>781</v>
      </c>
      <c r="B19" s="110"/>
      <c r="C19" s="110"/>
      <c r="D19" s="110" t="s">
        <v>338</v>
      </c>
      <c r="E19" s="75" t="s">
        <v>782</v>
      </c>
      <c r="F19" s="78" t="s">
        <v>338</v>
      </c>
      <c r="G19" s="78"/>
      <c r="H19" s="78"/>
      <c r="I19" s="78" t="s">
        <v>338</v>
      </c>
      <c r="J19" s="78" t="s">
        <v>338</v>
      </c>
      <c r="K19" s="78" t="s">
        <v>338</v>
      </c>
      <c r="L19" s="78" t="s">
        <v>338</v>
      </c>
      <c r="M19" s="75" t="s">
        <v>784</v>
      </c>
      <c r="N19" s="75" t="s">
        <v>786</v>
      </c>
      <c r="O19" s="78" t="s">
        <v>338</v>
      </c>
      <c r="P19" s="78" t="s">
        <v>338</v>
      </c>
      <c r="Q19" s="75" t="s">
        <v>790</v>
      </c>
      <c r="R19" s="75"/>
      <c r="S19" s="75" t="s">
        <v>791</v>
      </c>
      <c r="T19" s="75" t="s">
        <v>792</v>
      </c>
      <c r="U19" s="75" t="s">
        <v>793</v>
      </c>
      <c r="V19" s="78" t="s">
        <v>338</v>
      </c>
      <c r="W19" s="78" t="s">
        <v>338</v>
      </c>
      <c r="X19" s="78" t="s">
        <v>338</v>
      </c>
      <c r="Y19" s="75" t="s">
        <v>794</v>
      </c>
      <c r="Z19" s="75" t="s">
        <v>795</v>
      </c>
      <c r="AA19" s="310" t="s">
        <v>338</v>
      </c>
      <c r="AB19" s="44" t="s">
        <v>338</v>
      </c>
      <c r="AC19" s="78"/>
      <c r="AD19" s="78" t="s">
        <v>338</v>
      </c>
      <c r="AE19" s="75" t="s">
        <v>796</v>
      </c>
      <c r="AF19" s="78"/>
      <c r="AG19" s="78" t="s">
        <v>338</v>
      </c>
      <c r="AH19" s="40" t="s">
        <v>797</v>
      </c>
      <c r="AI19" s="78" t="s">
        <v>338</v>
      </c>
      <c r="AJ19" s="75" t="s">
        <v>798</v>
      </c>
      <c r="AK19" s="75" t="s">
        <v>799</v>
      </c>
      <c r="AL19" s="78" t="s">
        <v>338</v>
      </c>
      <c r="AM19" s="75" t="s">
        <v>800</v>
      </c>
      <c r="AN19" s="78" t="s">
        <v>338</v>
      </c>
      <c r="AO19" s="78" t="s">
        <v>338</v>
      </c>
      <c r="AP19" s="75" t="s">
        <v>801</v>
      </c>
      <c r="AQ19" s="83" t="s">
        <v>338</v>
      </c>
      <c r="AR19" s="83" t="s">
        <v>338</v>
      </c>
      <c r="AS19" s="83" t="s">
        <v>338</v>
      </c>
      <c r="AT19" s="83" t="s">
        <v>338</v>
      </c>
      <c r="AU19" s="311"/>
      <c r="AV19" s="83" t="s">
        <v>338</v>
      </c>
      <c r="AW19" s="113" t="s">
        <v>338</v>
      </c>
      <c r="AX19" s="83" t="s">
        <v>802</v>
      </c>
      <c r="AY19" s="83"/>
      <c r="AZ19" s="83" t="s">
        <v>338</v>
      </c>
      <c r="BA19" s="83" t="s">
        <v>338</v>
      </c>
      <c r="BB19" s="83" t="s">
        <v>338</v>
      </c>
      <c r="BC19" s="83" t="s">
        <v>338</v>
      </c>
      <c r="BD19" s="83" t="s">
        <v>338</v>
      </c>
      <c r="BE19" s="83" t="s">
        <v>338</v>
      </c>
      <c r="BF19" s="83" t="s">
        <v>338</v>
      </c>
      <c r="BG19" s="83" t="s">
        <v>338</v>
      </c>
      <c r="BH19" s="83" t="s">
        <v>338</v>
      </c>
      <c r="BI19" s="83" t="s">
        <v>338</v>
      </c>
      <c r="BJ19" s="83" t="s">
        <v>803</v>
      </c>
      <c r="BK19" s="83"/>
      <c r="BL19" s="83"/>
      <c r="BM19" s="83" t="s">
        <v>804</v>
      </c>
      <c r="BN19" s="83" t="s">
        <v>338</v>
      </c>
      <c r="BO19" s="312"/>
      <c r="BP19" s="312"/>
      <c r="BQ19" s="312" t="s">
        <v>805</v>
      </c>
      <c r="BR19" s="313" t="s">
        <v>806</v>
      </c>
      <c r="BS19" s="314"/>
      <c r="BT19" s="314" t="s">
        <v>338</v>
      </c>
      <c r="BU19" s="313" t="s">
        <v>338</v>
      </c>
      <c r="BV19" s="313"/>
      <c r="BW19" s="315" t="s">
        <v>338</v>
      </c>
      <c r="BX19" s="315"/>
      <c r="BY19" s="315"/>
      <c r="BZ19" s="315"/>
      <c r="CA19" s="313"/>
      <c r="CB19" s="316" t="s">
        <v>338</v>
      </c>
      <c r="CC19" s="316" t="s">
        <v>698</v>
      </c>
      <c r="CD19" s="316" t="s">
        <v>338</v>
      </c>
      <c r="CE19" s="1" t="s">
        <v>338</v>
      </c>
      <c r="CF19" s="243"/>
      <c r="CG19" s="243"/>
      <c r="CH19" s="317" t="s">
        <v>807</v>
      </c>
      <c r="CI19" s="243"/>
      <c r="CJ19" s="316" t="s">
        <v>808</v>
      </c>
      <c r="CK19" s="316" t="s">
        <v>698</v>
      </c>
      <c r="CL19" s="316"/>
      <c r="CM19" s="316"/>
      <c r="CN19" s="319" t="s">
        <v>809</v>
      </c>
      <c r="CO19" s="321" t="s">
        <v>810</v>
      </c>
      <c r="CP19" s="321"/>
      <c r="CQ19" s="321" t="s">
        <v>811</v>
      </c>
      <c r="CR19" s="321"/>
      <c r="CS19" s="321" t="s">
        <v>812</v>
      </c>
      <c r="CT19" s="321" t="s">
        <v>813</v>
      </c>
      <c r="CU19" s="321"/>
      <c r="CV19" s="321"/>
      <c r="CW19" s="321"/>
      <c r="CX19" s="321" t="s">
        <v>814</v>
      </c>
      <c r="CY19" s="321"/>
      <c r="CZ19" s="321" t="s">
        <v>815</v>
      </c>
      <c r="DA19" s="321"/>
      <c r="DB19" s="321"/>
      <c r="DC19" s="321" t="s">
        <v>816</v>
      </c>
      <c r="DD19" s="321" t="s">
        <v>818</v>
      </c>
      <c r="DE19" s="321" t="s">
        <v>819</v>
      </c>
      <c r="DF19" s="321" t="s">
        <v>820</v>
      </c>
      <c r="DG19" s="321" t="s">
        <v>818</v>
      </c>
      <c r="DH19" s="304">
        <f t="shared" si="0"/>
        <v>3</v>
      </c>
      <c r="DI19" s="306"/>
      <c r="DJ19" s="306"/>
      <c r="DK19" s="306"/>
      <c r="DL19" s="306">
        <f t="shared" si="1"/>
        <v>0</v>
      </c>
      <c r="DM19" s="308">
        <f t="shared" si="2"/>
        <v>64</v>
      </c>
      <c r="DN19" s="308">
        <f t="shared" si="3"/>
        <v>11</v>
      </c>
      <c r="DO19" s="309" t="e">
        <f t="shared" si="4"/>
        <v>#DIV/0!</v>
      </c>
    </row>
    <row r="20" spans="1:119" ht="61.5" customHeight="1" x14ac:dyDescent="0.2">
      <c r="A20" s="328" t="s">
        <v>822</v>
      </c>
      <c r="B20" s="50"/>
      <c r="C20" s="50"/>
      <c r="D20" s="50" t="s">
        <v>338</v>
      </c>
      <c r="E20" s="38" t="s">
        <v>338</v>
      </c>
      <c r="F20" s="38" t="s">
        <v>338</v>
      </c>
      <c r="G20" s="38"/>
      <c r="H20" s="38"/>
      <c r="I20" s="38" t="s">
        <v>338</v>
      </c>
      <c r="J20" s="38" t="s">
        <v>338</v>
      </c>
      <c r="K20" s="38" t="s">
        <v>338</v>
      </c>
      <c r="L20" s="38" t="s">
        <v>338</v>
      </c>
      <c r="M20" s="38" t="s">
        <v>338</v>
      </c>
      <c r="N20" s="38" t="s">
        <v>338</v>
      </c>
      <c r="O20" s="38" t="s">
        <v>338</v>
      </c>
      <c r="P20" s="38" t="s">
        <v>338</v>
      </c>
      <c r="Q20" s="38" t="s">
        <v>338</v>
      </c>
      <c r="R20" s="38"/>
      <c r="S20" s="38" t="s">
        <v>338</v>
      </c>
      <c r="T20" s="38" t="s">
        <v>338</v>
      </c>
      <c r="U20" s="38" t="s">
        <v>338</v>
      </c>
      <c r="V20" s="40" t="s">
        <v>824</v>
      </c>
      <c r="W20" s="38" t="s">
        <v>338</v>
      </c>
      <c r="X20" s="40" t="s">
        <v>826</v>
      </c>
      <c r="Y20" s="38" t="s">
        <v>338</v>
      </c>
      <c r="Z20" s="38" t="s">
        <v>338</v>
      </c>
      <c r="AA20" s="198" t="s">
        <v>338</v>
      </c>
      <c r="AB20" s="46" t="s">
        <v>827</v>
      </c>
      <c r="AC20" s="38"/>
      <c r="AD20" s="38" t="s">
        <v>338</v>
      </c>
      <c r="AE20" s="40" t="s">
        <v>829</v>
      </c>
      <c r="AF20" s="38"/>
      <c r="AG20" s="38" t="s">
        <v>338</v>
      </c>
      <c r="AH20" s="40" t="s">
        <v>831</v>
      </c>
      <c r="AI20" s="40" t="s">
        <v>833</v>
      </c>
      <c r="AJ20" s="38" t="s">
        <v>338</v>
      </c>
      <c r="AK20" s="40" t="s">
        <v>824</v>
      </c>
      <c r="AL20" s="40" t="s">
        <v>834</v>
      </c>
      <c r="AM20" s="38" t="s">
        <v>338</v>
      </c>
      <c r="AN20" s="40" t="s">
        <v>835</v>
      </c>
      <c r="AO20" s="38" t="s">
        <v>836</v>
      </c>
      <c r="AP20" s="38" t="s">
        <v>338</v>
      </c>
      <c r="AQ20" s="48" t="s">
        <v>837</v>
      </c>
      <c r="AR20" s="50" t="s">
        <v>338</v>
      </c>
      <c r="AS20" s="50" t="s">
        <v>338</v>
      </c>
      <c r="AT20" s="50" t="s">
        <v>338</v>
      </c>
      <c r="AU20" s="48" t="s">
        <v>839</v>
      </c>
      <c r="AV20" s="48" t="s">
        <v>840</v>
      </c>
      <c r="AW20" s="335" t="s">
        <v>338</v>
      </c>
      <c r="AX20" s="50" t="s">
        <v>845</v>
      </c>
      <c r="AY20" s="50"/>
      <c r="AZ20" s="48" t="s">
        <v>846</v>
      </c>
      <c r="BA20" s="50" t="s">
        <v>338</v>
      </c>
      <c r="BB20" s="50" t="s">
        <v>338</v>
      </c>
      <c r="BC20" s="50" t="s">
        <v>338</v>
      </c>
      <c r="BD20" s="50" t="s">
        <v>338</v>
      </c>
      <c r="BE20" s="48" t="s">
        <v>847</v>
      </c>
      <c r="BF20" s="50" t="s">
        <v>338</v>
      </c>
      <c r="BG20" s="48" t="s">
        <v>848</v>
      </c>
      <c r="BH20" s="50" t="s">
        <v>338</v>
      </c>
      <c r="BI20" s="50" t="s">
        <v>338</v>
      </c>
      <c r="BJ20" s="50" t="s">
        <v>338</v>
      </c>
      <c r="BK20" s="50"/>
      <c r="BL20" s="287" t="s">
        <v>849</v>
      </c>
      <c r="BM20" s="48"/>
      <c r="BN20" s="50" t="s">
        <v>338</v>
      </c>
      <c r="BO20" s="102"/>
      <c r="BP20" s="102" t="s">
        <v>850</v>
      </c>
      <c r="BQ20" s="103" t="s">
        <v>851</v>
      </c>
      <c r="BR20" s="1" t="s">
        <v>852</v>
      </c>
      <c r="BS20" s="106"/>
      <c r="BT20" s="106" t="s">
        <v>853</v>
      </c>
      <c r="BU20" s="1" t="s">
        <v>338</v>
      </c>
      <c r="BV20" s="287" t="s">
        <v>854</v>
      </c>
      <c r="BW20" s="291" t="s">
        <v>855</v>
      </c>
      <c r="BX20" s="291"/>
      <c r="BY20" s="291"/>
      <c r="BZ20" s="291"/>
      <c r="CA20" s="338" t="s">
        <v>856</v>
      </c>
      <c r="CB20" s="59" t="s">
        <v>857</v>
      </c>
      <c r="CC20" s="60" t="s">
        <v>858</v>
      </c>
      <c r="CD20" s="60" t="s">
        <v>338</v>
      </c>
      <c r="CE20" s="340" t="s">
        <v>859</v>
      </c>
      <c r="CF20" s="287" t="s">
        <v>860</v>
      </c>
      <c r="CG20" s="287"/>
      <c r="CH20" s="293" t="s">
        <v>861</v>
      </c>
      <c r="CI20" s="287"/>
      <c r="CJ20" s="287" t="s">
        <v>862</v>
      </c>
      <c r="CK20" s="60" t="s">
        <v>698</v>
      </c>
      <c r="CL20" s="1" t="s">
        <v>863</v>
      </c>
      <c r="CM20" s="295" t="s">
        <v>864</v>
      </c>
      <c r="CN20" s="297" t="s">
        <v>865</v>
      </c>
      <c r="CO20" s="300" t="s">
        <v>866</v>
      </c>
      <c r="CP20" s="300"/>
      <c r="CQ20" s="300" t="s">
        <v>867</v>
      </c>
      <c r="CR20" s="300"/>
      <c r="CS20" s="300"/>
      <c r="CT20" s="300" t="s">
        <v>868</v>
      </c>
      <c r="CU20" s="300"/>
      <c r="CV20" s="300"/>
      <c r="CW20" s="300" t="s">
        <v>869</v>
      </c>
      <c r="CX20" s="300" t="s">
        <v>870</v>
      </c>
      <c r="CY20" s="300" t="s">
        <v>871</v>
      </c>
      <c r="CZ20" s="300" t="s">
        <v>872</v>
      </c>
      <c r="DA20" s="300"/>
      <c r="DB20" s="300" t="s">
        <v>873</v>
      </c>
      <c r="DC20" s="300" t="s">
        <v>874</v>
      </c>
      <c r="DD20" s="300" t="s">
        <v>875</v>
      </c>
      <c r="DE20" s="300"/>
      <c r="DF20" s="300" t="s">
        <v>876</v>
      </c>
      <c r="DG20" s="300" t="s">
        <v>877</v>
      </c>
      <c r="DH20" s="304">
        <f t="shared" si="0"/>
        <v>1</v>
      </c>
      <c r="DI20" s="306"/>
      <c r="DJ20" s="306"/>
      <c r="DK20" s="306"/>
      <c r="DL20" s="306">
        <f t="shared" si="1"/>
        <v>0</v>
      </c>
      <c r="DM20" s="308">
        <f t="shared" si="2"/>
        <v>55</v>
      </c>
      <c r="DN20" s="308">
        <f t="shared" si="3"/>
        <v>22</v>
      </c>
      <c r="DO20" s="309" t="e">
        <f t="shared" si="4"/>
        <v>#DIV/0!</v>
      </c>
    </row>
    <row r="21" spans="1:119" ht="30" customHeight="1" x14ac:dyDescent="0.15">
      <c r="A21" s="342" t="s">
        <v>879</v>
      </c>
      <c r="B21" s="264"/>
      <c r="C21" s="264"/>
      <c r="D21" s="264"/>
      <c r="E21" s="265"/>
      <c r="F21" s="265"/>
      <c r="G21" s="265"/>
      <c r="H21" s="265"/>
      <c r="I21" s="265"/>
      <c r="J21" s="265"/>
      <c r="K21" s="265"/>
      <c r="L21" s="265"/>
      <c r="M21" s="265"/>
      <c r="N21" s="265"/>
      <c r="O21" s="265"/>
      <c r="P21" s="265"/>
      <c r="Q21" s="265"/>
      <c r="R21" s="265"/>
      <c r="S21" s="265"/>
      <c r="T21" s="265"/>
      <c r="U21" s="265"/>
      <c r="V21" s="265"/>
      <c r="W21" s="265"/>
      <c r="X21" s="265"/>
      <c r="Y21" s="265"/>
      <c r="Z21" s="265"/>
      <c r="AA21" s="26"/>
      <c r="AB21" s="25"/>
      <c r="AC21" s="265"/>
      <c r="AD21" s="265"/>
      <c r="AE21" s="265"/>
      <c r="AF21" s="265"/>
      <c r="AG21" s="265"/>
      <c r="AH21" s="343"/>
      <c r="AI21" s="343"/>
      <c r="AJ21" s="343"/>
      <c r="AK21" s="343"/>
      <c r="AL21" s="343"/>
      <c r="AM21" s="343"/>
      <c r="AN21" s="343"/>
      <c r="AO21" s="343"/>
      <c r="AP21" s="343"/>
      <c r="AQ21" s="343"/>
      <c r="AR21" s="24"/>
      <c r="AS21" s="24"/>
      <c r="AT21" s="24"/>
      <c r="AU21" s="24"/>
      <c r="AV21" s="24"/>
      <c r="AW21" s="267"/>
      <c r="AX21" s="24"/>
      <c r="AY21" s="24"/>
      <c r="AZ21" s="24"/>
      <c r="BA21" s="24"/>
      <c r="BB21" s="24"/>
      <c r="BC21" s="24"/>
      <c r="BD21" s="24"/>
      <c r="BE21" s="24"/>
      <c r="BF21" s="24"/>
      <c r="BG21" s="24"/>
      <c r="BH21" s="24"/>
      <c r="BI21" s="24"/>
      <c r="BJ21" s="24"/>
      <c r="BK21" s="24"/>
      <c r="BL21" s="24"/>
      <c r="BM21" s="24"/>
      <c r="BN21" s="24"/>
      <c r="BO21" s="28"/>
      <c r="BP21" s="28"/>
      <c r="BQ21" s="28"/>
      <c r="BR21" s="29"/>
      <c r="BS21" s="26"/>
      <c r="BT21" s="26"/>
      <c r="BU21" s="29"/>
      <c r="BV21" s="29"/>
      <c r="BW21" s="29"/>
      <c r="BX21" s="29"/>
      <c r="BY21" s="29"/>
      <c r="BZ21" s="29"/>
      <c r="CA21" s="29"/>
      <c r="CB21" s="26"/>
      <c r="CC21" s="26"/>
      <c r="CD21" s="26"/>
      <c r="CE21" s="26"/>
      <c r="CF21" s="26"/>
      <c r="CG21" s="26"/>
      <c r="CH21" s="26"/>
      <c r="CI21" s="26"/>
      <c r="CJ21" s="26"/>
      <c r="CK21" s="26"/>
      <c r="CL21" s="26"/>
      <c r="CM21" s="26"/>
      <c r="CN21" s="26"/>
      <c r="CP21" s="26"/>
      <c r="CQ21" s="26"/>
      <c r="CR21" s="344"/>
      <c r="CS21" s="26"/>
      <c r="CT21" s="26"/>
      <c r="CU21" s="26"/>
      <c r="CV21" s="26"/>
      <c r="CW21" s="26"/>
      <c r="CX21" s="26"/>
      <c r="CY21" s="26"/>
      <c r="CZ21" s="26"/>
      <c r="DA21" s="26"/>
      <c r="DB21" s="26"/>
      <c r="DC21" s="344"/>
      <c r="DD21" s="344"/>
      <c r="DE21" s="26"/>
      <c r="DF21" s="344"/>
      <c r="DG21" s="344"/>
      <c r="DH21" s="345"/>
      <c r="DI21" s="346"/>
      <c r="DJ21" s="346"/>
      <c r="DK21" s="346"/>
      <c r="DL21" s="346"/>
      <c r="DM21" s="346"/>
      <c r="DN21" s="346"/>
      <c r="DO21" s="347"/>
    </row>
    <row r="22" spans="1:119" ht="30" customHeight="1" x14ac:dyDescent="0.15">
      <c r="A22" s="262" t="s">
        <v>880</v>
      </c>
      <c r="B22" s="264"/>
      <c r="C22" s="264"/>
      <c r="D22" s="264"/>
      <c r="E22" s="265"/>
      <c r="F22" s="265"/>
      <c r="G22" s="265"/>
      <c r="H22" s="265"/>
      <c r="I22" s="265"/>
      <c r="J22" s="265"/>
      <c r="K22" s="265"/>
      <c r="L22" s="265"/>
      <c r="M22" s="265"/>
      <c r="N22" s="265"/>
      <c r="O22" s="265"/>
      <c r="P22" s="265"/>
      <c r="Q22" s="265"/>
      <c r="R22" s="265"/>
      <c r="S22" s="265"/>
      <c r="T22" s="265"/>
      <c r="U22" s="265"/>
      <c r="V22" s="265"/>
      <c r="W22" s="265"/>
      <c r="X22" s="265"/>
      <c r="Y22" s="265"/>
      <c r="Z22" s="265"/>
      <c r="AA22" s="26"/>
      <c r="AB22" s="25"/>
      <c r="AC22" s="265"/>
      <c r="AD22" s="265"/>
      <c r="AE22" s="265"/>
      <c r="AF22" s="265"/>
      <c r="AG22" s="265"/>
      <c r="AH22" s="343"/>
      <c r="AI22" s="343"/>
      <c r="AJ22" s="343"/>
      <c r="AK22" s="343"/>
      <c r="AL22" s="343"/>
      <c r="AM22" s="343"/>
      <c r="AN22" s="343"/>
      <c r="AO22" s="343"/>
      <c r="AP22" s="343"/>
      <c r="AQ22" s="343"/>
      <c r="AR22" s="24"/>
      <c r="AS22" s="24"/>
      <c r="AT22" s="24"/>
      <c r="AU22" s="24"/>
      <c r="AV22" s="24"/>
      <c r="AW22" s="26"/>
      <c r="AX22" s="24"/>
      <c r="AY22" s="24"/>
      <c r="AZ22" s="24"/>
      <c r="BA22" s="24"/>
      <c r="BB22" s="24"/>
      <c r="BC22" s="24"/>
      <c r="BD22" s="24"/>
      <c r="BE22" s="24"/>
      <c r="BF22" s="24"/>
      <c r="BG22" s="24"/>
      <c r="BH22" s="24"/>
      <c r="BI22" s="24"/>
      <c r="BJ22" s="24"/>
      <c r="BK22" s="24"/>
      <c r="BL22" s="24"/>
      <c r="BM22" s="24"/>
      <c r="BN22" s="24"/>
      <c r="BO22" s="28"/>
      <c r="BP22" s="28"/>
      <c r="BQ22" s="28"/>
      <c r="BR22" s="29"/>
      <c r="BS22" s="26"/>
      <c r="BT22" s="26"/>
      <c r="BU22" s="29"/>
      <c r="BV22" s="29"/>
      <c r="BW22" s="29"/>
      <c r="BX22" s="29"/>
      <c r="BY22" s="29"/>
      <c r="BZ22" s="29"/>
      <c r="CA22" s="29"/>
      <c r="CB22" s="29"/>
      <c r="CC22" s="29"/>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345"/>
      <c r="DI22" s="346"/>
      <c r="DJ22" s="346"/>
      <c r="DK22" s="346"/>
      <c r="DL22" s="346"/>
      <c r="DM22" s="346"/>
      <c r="DN22" s="346"/>
      <c r="DO22" s="347"/>
    </row>
    <row r="23" spans="1:119" ht="30" customHeight="1" x14ac:dyDescent="0.2">
      <c r="A23" s="348" t="s">
        <v>881</v>
      </c>
      <c r="B23" s="48"/>
      <c r="C23" s="48"/>
      <c r="D23" s="48" t="s">
        <v>883</v>
      </c>
      <c r="E23" s="349" t="s">
        <v>338</v>
      </c>
      <c r="F23" s="349" t="s">
        <v>338</v>
      </c>
      <c r="G23" s="349"/>
      <c r="H23" s="349"/>
      <c r="I23" s="349" t="s">
        <v>338</v>
      </c>
      <c r="J23" s="350" t="s">
        <v>884</v>
      </c>
      <c r="K23" s="350" t="s">
        <v>885</v>
      </c>
      <c r="L23" s="349" t="s">
        <v>338</v>
      </c>
      <c r="M23" s="349" t="s">
        <v>338</v>
      </c>
      <c r="N23" s="349" t="s">
        <v>886</v>
      </c>
      <c r="O23" s="349" t="s">
        <v>338</v>
      </c>
      <c r="P23" s="349" t="s">
        <v>338</v>
      </c>
      <c r="Q23" s="349" t="s">
        <v>338</v>
      </c>
      <c r="R23" s="350"/>
      <c r="S23" s="350" t="s">
        <v>887</v>
      </c>
      <c r="T23" s="349" t="s">
        <v>338</v>
      </c>
      <c r="U23" s="349" t="s">
        <v>338</v>
      </c>
      <c r="V23" s="349" t="s">
        <v>338</v>
      </c>
      <c r="W23" s="350" t="s">
        <v>888</v>
      </c>
      <c r="X23" s="349" t="s">
        <v>338</v>
      </c>
      <c r="Y23" s="349" t="s">
        <v>338</v>
      </c>
      <c r="Z23" s="349" t="s">
        <v>338</v>
      </c>
      <c r="AA23" s="351" t="s">
        <v>338</v>
      </c>
      <c r="AB23" s="352" t="s">
        <v>889</v>
      </c>
      <c r="AC23" s="349"/>
      <c r="AD23" s="349" t="s">
        <v>338</v>
      </c>
      <c r="AE23" s="349" t="s">
        <v>338</v>
      </c>
      <c r="AF23" s="350"/>
      <c r="AG23" s="350" t="s">
        <v>890</v>
      </c>
      <c r="AH23" s="350" t="s">
        <v>891</v>
      </c>
      <c r="AI23" s="349" t="s">
        <v>338</v>
      </c>
      <c r="AJ23" s="349" t="s">
        <v>338</v>
      </c>
      <c r="AK23" s="349" t="s">
        <v>338</v>
      </c>
      <c r="AL23" s="349" t="s">
        <v>338</v>
      </c>
      <c r="AM23" s="349" t="s">
        <v>338</v>
      </c>
      <c r="AN23" s="350" t="s">
        <v>892</v>
      </c>
      <c r="AO23" s="349" t="s">
        <v>893</v>
      </c>
      <c r="AP23" s="349" t="s">
        <v>338</v>
      </c>
      <c r="AQ23" s="354" t="s">
        <v>895</v>
      </c>
      <c r="AR23" s="354" t="s">
        <v>896</v>
      </c>
      <c r="AS23" s="356" t="s">
        <v>338</v>
      </c>
      <c r="AT23" s="356" t="s">
        <v>338</v>
      </c>
      <c r="AU23" s="356" t="s">
        <v>338</v>
      </c>
      <c r="AV23" s="356" t="s">
        <v>338</v>
      </c>
      <c r="AW23" s="282" t="s">
        <v>897</v>
      </c>
      <c r="AX23" s="50" t="s">
        <v>898</v>
      </c>
      <c r="AY23" s="50"/>
      <c r="AZ23" s="48" t="s">
        <v>899</v>
      </c>
      <c r="BA23" s="50" t="s">
        <v>338</v>
      </c>
      <c r="BB23" s="48" t="s">
        <v>902</v>
      </c>
      <c r="BC23" s="50" t="s">
        <v>338</v>
      </c>
      <c r="BD23" s="50" t="s">
        <v>338</v>
      </c>
      <c r="BE23" s="50" t="s">
        <v>338</v>
      </c>
      <c r="BF23" s="50" t="s">
        <v>338</v>
      </c>
      <c r="BG23" s="50" t="s">
        <v>338</v>
      </c>
      <c r="BH23" s="48" t="s">
        <v>903</v>
      </c>
      <c r="BI23" s="48" t="s">
        <v>904</v>
      </c>
      <c r="BJ23" s="48" t="s">
        <v>905</v>
      </c>
      <c r="BK23" s="300" t="s">
        <v>906</v>
      </c>
      <c r="BL23" s="50" t="s">
        <v>338</v>
      </c>
      <c r="BM23" s="50" t="s">
        <v>338</v>
      </c>
      <c r="BN23" s="360" t="s">
        <v>338</v>
      </c>
      <c r="BO23" s="362"/>
      <c r="BP23" s="362" t="s">
        <v>910</v>
      </c>
      <c r="BQ23" s="103" t="s">
        <v>911</v>
      </c>
      <c r="BR23" s="1" t="s">
        <v>912</v>
      </c>
      <c r="BS23" s="105" t="s">
        <v>913</v>
      </c>
      <c r="BT23" s="106" t="s">
        <v>914</v>
      </c>
      <c r="BU23" s="1" t="s">
        <v>915</v>
      </c>
      <c r="BV23" s="1" t="s">
        <v>916</v>
      </c>
      <c r="BW23" s="291" t="s">
        <v>917</v>
      </c>
      <c r="BX23" s="291"/>
      <c r="BY23" s="291"/>
      <c r="BZ23" s="291"/>
      <c r="CA23" s="364" t="s">
        <v>918</v>
      </c>
      <c r="CB23" s="59" t="s">
        <v>919</v>
      </c>
      <c r="CC23" s="60" t="s">
        <v>920</v>
      </c>
      <c r="CD23" s="59" t="s">
        <v>921</v>
      </c>
      <c r="CE23" s="60" t="s">
        <v>338</v>
      </c>
      <c r="CF23" s="287" t="s">
        <v>923</v>
      </c>
      <c r="CG23" s="287" t="s">
        <v>924</v>
      </c>
      <c r="CH23" s="293" t="s">
        <v>925</v>
      </c>
      <c r="CI23" s="287"/>
      <c r="CJ23" s="287" t="s">
        <v>926</v>
      </c>
      <c r="CK23" s="60" t="s">
        <v>927</v>
      </c>
      <c r="CL23" s="60" t="s">
        <v>928</v>
      </c>
      <c r="CM23" s="367" t="s">
        <v>929</v>
      </c>
      <c r="CN23" s="300" t="s">
        <v>930</v>
      </c>
      <c r="CO23" s="300" t="s">
        <v>931</v>
      </c>
      <c r="CP23" s="300" t="s">
        <v>932</v>
      </c>
      <c r="CQ23" s="300" t="s">
        <v>933</v>
      </c>
      <c r="CR23" s="300" t="s">
        <v>934</v>
      </c>
      <c r="CS23" s="297"/>
      <c r="CT23" s="300" t="s">
        <v>935</v>
      </c>
      <c r="CU23" s="297"/>
      <c r="CV23" s="297"/>
      <c r="CW23" s="297"/>
      <c r="CX23" s="297"/>
      <c r="CY23" s="297"/>
      <c r="CZ23" s="300" t="s">
        <v>936</v>
      </c>
      <c r="DA23" s="297" t="s">
        <v>937</v>
      </c>
      <c r="DB23" s="300" t="s">
        <v>938</v>
      </c>
      <c r="DC23" s="300" t="s">
        <v>940</v>
      </c>
      <c r="DD23" s="300" t="s">
        <v>941</v>
      </c>
      <c r="DE23" s="297"/>
      <c r="DF23" s="300" t="s">
        <v>942</v>
      </c>
      <c r="DG23" s="300" t="s">
        <v>943</v>
      </c>
      <c r="DH23" s="304">
        <f t="shared" ref="DH23:DH29" si="5">COUNTIF(C23:CI23,"*close fit*")</f>
        <v>11</v>
      </c>
      <c r="DI23" s="306"/>
      <c r="DJ23" s="306"/>
      <c r="DK23" s="306"/>
      <c r="DL23" s="306">
        <f t="shared" ref="DL23:DL29" si="6">COUNTIF($C23:$CI23,"*opposite*")</f>
        <v>0</v>
      </c>
      <c r="DM23" s="308">
        <f t="shared" ref="DM23:DM29" si="7">COUNTIF($C23:$CI23,"")+COUNTIF($C23:$CI23,"n/a")</f>
        <v>49</v>
      </c>
      <c r="DN23" s="308">
        <f t="shared" ref="DN23:DN29" si="8">78-$DH23-$DL23-$DM23</f>
        <v>18</v>
      </c>
      <c r="DO23" s="309" t="e">
        <f t="shared" ref="DO23:DO29" si="9">($DN23*2+$DH23-$DL23)/($A$1*2)</f>
        <v>#DIV/0!</v>
      </c>
    </row>
    <row r="24" spans="1:119" ht="368.25" customHeight="1" x14ac:dyDescent="0.2">
      <c r="A24" s="374" t="s">
        <v>955</v>
      </c>
      <c r="B24" s="245"/>
      <c r="C24" s="245"/>
      <c r="D24" s="245" t="s">
        <v>958</v>
      </c>
      <c r="E24" s="146" t="s">
        <v>338</v>
      </c>
      <c r="F24" s="147" t="s">
        <v>959</v>
      </c>
      <c r="G24" s="146"/>
      <c r="H24" s="146"/>
      <c r="I24" s="146" t="s">
        <v>338</v>
      </c>
      <c r="J24" s="146" t="s">
        <v>338</v>
      </c>
      <c r="K24" s="147" t="s">
        <v>961</v>
      </c>
      <c r="L24" s="146" t="s">
        <v>338</v>
      </c>
      <c r="M24" s="146" t="s">
        <v>338</v>
      </c>
      <c r="N24" s="147" t="s">
        <v>962</v>
      </c>
      <c r="O24" s="146" t="s">
        <v>338</v>
      </c>
      <c r="P24" s="146" t="s">
        <v>338</v>
      </c>
      <c r="Q24" s="146" t="s">
        <v>963</v>
      </c>
      <c r="R24" s="147"/>
      <c r="S24" s="147" t="s">
        <v>964</v>
      </c>
      <c r="T24" s="146" t="s">
        <v>338</v>
      </c>
      <c r="U24" s="147" t="s">
        <v>965</v>
      </c>
      <c r="V24" s="147" t="s">
        <v>966</v>
      </c>
      <c r="W24" s="146" t="s">
        <v>338</v>
      </c>
      <c r="X24" s="146" t="s">
        <v>338</v>
      </c>
      <c r="Y24" s="147" t="s">
        <v>967</v>
      </c>
      <c r="Z24" s="147" t="s">
        <v>968</v>
      </c>
      <c r="AA24" s="310" t="s">
        <v>338</v>
      </c>
      <c r="AB24" s="379" t="s">
        <v>969</v>
      </c>
      <c r="AC24" s="146"/>
      <c r="AD24" s="146" t="s">
        <v>338</v>
      </c>
      <c r="AE24" s="147" t="s">
        <v>970</v>
      </c>
      <c r="AF24" s="147"/>
      <c r="AG24" s="147" t="s">
        <v>890</v>
      </c>
      <c r="AH24" s="147" t="s">
        <v>971</v>
      </c>
      <c r="AI24" s="147" t="s">
        <v>972</v>
      </c>
      <c r="AJ24" s="147" t="s">
        <v>973</v>
      </c>
      <c r="AK24" s="147" t="s">
        <v>974</v>
      </c>
      <c r="AL24" s="146" t="s">
        <v>338</v>
      </c>
      <c r="AM24" s="147" t="s">
        <v>975</v>
      </c>
      <c r="AN24" s="146" t="s">
        <v>338</v>
      </c>
      <c r="AO24" s="146" t="s">
        <v>978</v>
      </c>
      <c r="AP24" s="146" t="s">
        <v>338</v>
      </c>
      <c r="AQ24" s="154" t="s">
        <v>982</v>
      </c>
      <c r="AR24" s="110" t="s">
        <v>338</v>
      </c>
      <c r="AS24" s="110" t="s">
        <v>338</v>
      </c>
      <c r="AT24" s="110" t="s">
        <v>338</v>
      </c>
      <c r="AU24" s="110" t="s">
        <v>338</v>
      </c>
      <c r="AV24" s="245" t="s">
        <v>986</v>
      </c>
      <c r="AW24" s="382" t="s">
        <v>338</v>
      </c>
      <c r="AX24" s="110" t="s">
        <v>987</v>
      </c>
      <c r="AY24" s="110"/>
      <c r="AZ24" s="245" t="s">
        <v>988</v>
      </c>
      <c r="BA24" s="245" t="s">
        <v>989</v>
      </c>
      <c r="BB24" s="245" t="s">
        <v>990</v>
      </c>
      <c r="BC24" s="110" t="s">
        <v>991</v>
      </c>
      <c r="BD24" s="110" t="s">
        <v>338</v>
      </c>
      <c r="BE24" s="110" t="s">
        <v>338</v>
      </c>
      <c r="BF24" s="245" t="s">
        <v>992</v>
      </c>
      <c r="BG24" s="245" t="s">
        <v>993</v>
      </c>
      <c r="BH24" s="110" t="s">
        <v>338</v>
      </c>
      <c r="BI24" s="110" t="s">
        <v>338</v>
      </c>
      <c r="BJ24" s="245" t="s">
        <v>994</v>
      </c>
      <c r="BK24" s="300" t="s">
        <v>995</v>
      </c>
      <c r="BL24" s="110" t="s">
        <v>996</v>
      </c>
      <c r="BM24" s="110" t="s">
        <v>338</v>
      </c>
      <c r="BN24" s="110"/>
      <c r="BO24" s="110"/>
      <c r="BP24" s="110" t="s">
        <v>997</v>
      </c>
      <c r="BQ24" s="384" t="s">
        <v>1001</v>
      </c>
      <c r="BR24" s="148" t="s">
        <v>1005</v>
      </c>
      <c r="BS24" s="385"/>
      <c r="BT24" s="385" t="s">
        <v>1006</v>
      </c>
      <c r="BU24" s="148"/>
      <c r="BV24" s="148"/>
      <c r="BW24" s="291" t="s">
        <v>1008</v>
      </c>
      <c r="BX24" s="387" t="s">
        <v>1011</v>
      </c>
      <c r="BY24" s="291"/>
      <c r="BZ24" s="291"/>
      <c r="CA24" s="388"/>
      <c r="CB24" s="214" t="s">
        <v>1022</v>
      </c>
      <c r="CC24" s="256" t="s">
        <v>1022</v>
      </c>
      <c r="CD24" s="214" t="s">
        <v>1025</v>
      </c>
      <c r="CE24" s="214"/>
      <c r="CF24" s="214"/>
      <c r="CG24" s="256" t="s">
        <v>1026</v>
      </c>
      <c r="CH24" s="256" t="s">
        <v>1027</v>
      </c>
      <c r="CI24" s="214"/>
      <c r="CJ24" s="256" t="s">
        <v>1028</v>
      </c>
      <c r="CK24" s="256" t="s">
        <v>1030</v>
      </c>
      <c r="CL24" s="256"/>
      <c r="CM24" s="256" t="s">
        <v>1032</v>
      </c>
      <c r="CN24" s="388"/>
      <c r="CO24" s="300" t="s">
        <v>1033</v>
      </c>
      <c r="CP24" s="300" t="s">
        <v>1034</v>
      </c>
      <c r="CQ24" s="300" t="s">
        <v>1035</v>
      </c>
      <c r="CR24" s="300" t="s">
        <v>1038</v>
      </c>
      <c r="CS24" s="300" t="s">
        <v>1040</v>
      </c>
      <c r="CT24" s="300" t="s">
        <v>1043</v>
      </c>
      <c r="CU24" s="300"/>
      <c r="CV24" s="300" t="s">
        <v>1046</v>
      </c>
      <c r="CW24" s="300" t="s">
        <v>1047</v>
      </c>
      <c r="CX24" s="297"/>
      <c r="CY24" s="300" t="s">
        <v>1048</v>
      </c>
      <c r="CZ24" s="300" t="s">
        <v>1049</v>
      </c>
      <c r="DA24" s="300" t="s">
        <v>1051</v>
      </c>
      <c r="DB24" s="300" t="s">
        <v>1054</v>
      </c>
      <c r="DC24" s="300" t="s">
        <v>1056</v>
      </c>
      <c r="DD24" s="300" t="s">
        <v>1057</v>
      </c>
      <c r="DE24" s="297"/>
      <c r="DF24" s="300" t="s">
        <v>1058</v>
      </c>
      <c r="DG24" s="300"/>
      <c r="DH24" s="304">
        <f t="shared" si="5"/>
        <v>2</v>
      </c>
      <c r="DI24" s="306"/>
      <c r="DJ24" s="306"/>
      <c r="DK24" s="306"/>
      <c r="DL24" s="306">
        <f t="shared" si="6"/>
        <v>2</v>
      </c>
      <c r="DM24" s="308">
        <f t="shared" si="7"/>
        <v>43</v>
      </c>
      <c r="DN24" s="308">
        <f t="shared" si="8"/>
        <v>31</v>
      </c>
      <c r="DO24" s="309" t="e">
        <f t="shared" si="9"/>
        <v>#DIV/0!</v>
      </c>
    </row>
    <row r="25" spans="1:119" ht="30" customHeight="1" x14ac:dyDescent="0.2">
      <c r="A25" s="390" t="s">
        <v>1007</v>
      </c>
      <c r="B25" s="48"/>
      <c r="C25" s="48"/>
      <c r="D25" s="48" t="s">
        <v>1082</v>
      </c>
      <c r="E25" s="350" t="s">
        <v>1083</v>
      </c>
      <c r="F25" s="350" t="s">
        <v>1084</v>
      </c>
      <c r="G25" s="350"/>
      <c r="H25" s="350"/>
      <c r="I25" s="350" t="s">
        <v>1085</v>
      </c>
      <c r="J25" s="350" t="s">
        <v>1086</v>
      </c>
      <c r="K25" s="350" t="s">
        <v>1087</v>
      </c>
      <c r="L25" s="350" t="s">
        <v>1088</v>
      </c>
      <c r="M25" s="350" t="s">
        <v>1089</v>
      </c>
      <c r="N25" s="349" t="s">
        <v>338</v>
      </c>
      <c r="O25" s="350" t="s">
        <v>1093</v>
      </c>
      <c r="P25" s="350" t="s">
        <v>1095</v>
      </c>
      <c r="Q25" s="349" t="s">
        <v>338</v>
      </c>
      <c r="R25" s="349"/>
      <c r="S25" s="349" t="s">
        <v>338</v>
      </c>
      <c r="T25" s="349" t="s">
        <v>338</v>
      </c>
      <c r="U25" s="350" t="s">
        <v>1097</v>
      </c>
      <c r="V25" s="350" t="s">
        <v>1098</v>
      </c>
      <c r="W25" s="350" t="s">
        <v>1099</v>
      </c>
      <c r="X25" s="350" t="s">
        <v>1102</v>
      </c>
      <c r="Y25" s="350" t="s">
        <v>1105</v>
      </c>
      <c r="Z25" s="350" t="s">
        <v>1107</v>
      </c>
      <c r="AA25" s="351" t="s">
        <v>1110</v>
      </c>
      <c r="AB25" s="352" t="s">
        <v>1112</v>
      </c>
      <c r="AC25" s="349"/>
      <c r="AD25" s="349" t="s">
        <v>338</v>
      </c>
      <c r="AE25" s="350" t="s">
        <v>1114</v>
      </c>
      <c r="AF25" s="350"/>
      <c r="AG25" s="350" t="s">
        <v>1115</v>
      </c>
      <c r="AH25" s="350" t="s">
        <v>1119</v>
      </c>
      <c r="AI25" s="350" t="s">
        <v>1127</v>
      </c>
      <c r="AJ25" s="350" t="s">
        <v>1129</v>
      </c>
      <c r="AK25" s="350" t="s">
        <v>1131</v>
      </c>
      <c r="AL25" s="350" t="s">
        <v>1133</v>
      </c>
      <c r="AM25" s="350" t="s">
        <v>1136</v>
      </c>
      <c r="AN25" s="350" t="s">
        <v>1138</v>
      </c>
      <c r="AO25" s="349" t="s">
        <v>1139</v>
      </c>
      <c r="AP25" s="350" t="s">
        <v>1142</v>
      </c>
      <c r="AQ25" s="130" t="s">
        <v>1144</v>
      </c>
      <c r="AR25" s="354" t="s">
        <v>1146</v>
      </c>
      <c r="AS25" s="354" t="s">
        <v>1148</v>
      </c>
      <c r="AT25" s="354" t="s">
        <v>1149</v>
      </c>
      <c r="AU25" s="356" t="s">
        <v>338</v>
      </c>
      <c r="AV25" s="354" t="s">
        <v>1150</v>
      </c>
      <c r="AW25" s="396" t="s">
        <v>1152</v>
      </c>
      <c r="AX25" s="48" t="s">
        <v>1152</v>
      </c>
      <c r="AY25" s="48"/>
      <c r="AZ25" s="48" t="s">
        <v>1156</v>
      </c>
      <c r="BA25" s="48" t="s">
        <v>1157</v>
      </c>
      <c r="BB25" s="48" t="s">
        <v>1158</v>
      </c>
      <c r="BC25" s="48" t="s">
        <v>1161</v>
      </c>
      <c r="BD25" s="48" t="s">
        <v>1163</v>
      </c>
      <c r="BE25" s="48" t="s">
        <v>1164</v>
      </c>
      <c r="BF25" s="48" t="s">
        <v>1165</v>
      </c>
      <c r="BG25" s="48" t="s">
        <v>1168</v>
      </c>
      <c r="BH25" s="48" t="s">
        <v>1172</v>
      </c>
      <c r="BI25" s="48" t="s">
        <v>1176</v>
      </c>
      <c r="BJ25" s="48" t="s">
        <v>1177</v>
      </c>
      <c r="BK25" s="50" t="s">
        <v>1178</v>
      </c>
      <c r="BL25" s="50"/>
      <c r="BM25" s="50" t="s">
        <v>1181</v>
      </c>
      <c r="BN25" s="50"/>
      <c r="BO25" s="362"/>
      <c r="BP25" s="362" t="s">
        <v>1182</v>
      </c>
      <c r="BQ25" s="397" t="s">
        <v>1183</v>
      </c>
      <c r="BR25" s="398" t="s">
        <v>1185</v>
      </c>
      <c r="BS25" s="399" t="s">
        <v>1188</v>
      </c>
      <c r="BT25" s="400" t="s">
        <v>1190</v>
      </c>
      <c r="BU25" s="398" t="s">
        <v>1197</v>
      </c>
      <c r="BV25" s="398"/>
      <c r="BW25" s="401" t="s">
        <v>1198</v>
      </c>
      <c r="BX25" s="402" t="s">
        <v>1202</v>
      </c>
      <c r="BY25" s="401"/>
      <c r="BZ25" s="401"/>
      <c r="CA25" s="403"/>
      <c r="CB25" s="59" t="s">
        <v>1206</v>
      </c>
      <c r="CC25" s="60" t="s">
        <v>1207</v>
      </c>
      <c r="CD25" s="59" t="s">
        <v>1208</v>
      </c>
      <c r="CE25" s="59"/>
      <c r="CF25" s="60" t="s">
        <v>338</v>
      </c>
      <c r="CG25" s="60" t="s">
        <v>1209</v>
      </c>
      <c r="CH25" s="293" t="s">
        <v>1210</v>
      </c>
      <c r="CI25" s="60"/>
      <c r="CJ25" s="60" t="s">
        <v>1212</v>
      </c>
      <c r="CK25" s="60" t="s">
        <v>698</v>
      </c>
      <c r="CL25" s="60"/>
      <c r="CM25" s="367" t="s">
        <v>1214</v>
      </c>
      <c r="CN25" s="367"/>
      <c r="CO25" s="300" t="s">
        <v>1217</v>
      </c>
      <c r="CP25" s="300" t="s">
        <v>1220</v>
      </c>
      <c r="CQ25" s="300" t="s">
        <v>1223</v>
      </c>
      <c r="CR25" s="300" t="s">
        <v>1226</v>
      </c>
      <c r="CS25" s="300"/>
      <c r="CT25" s="300" t="s">
        <v>1227</v>
      </c>
      <c r="CU25" s="300"/>
      <c r="CV25" s="300" t="s">
        <v>1228</v>
      </c>
      <c r="CW25" s="300" t="s">
        <v>1229</v>
      </c>
      <c r="CX25" s="300" t="s">
        <v>1230</v>
      </c>
      <c r="CY25" s="300" t="s">
        <v>1231</v>
      </c>
      <c r="CZ25" s="300" t="s">
        <v>1232</v>
      </c>
      <c r="DA25" s="300" t="s">
        <v>1233</v>
      </c>
      <c r="DB25" s="300" t="s">
        <v>1234</v>
      </c>
      <c r="DC25" s="300" t="s">
        <v>1235</v>
      </c>
      <c r="DD25" s="300" t="s">
        <v>1236</v>
      </c>
      <c r="DE25" s="300" t="s">
        <v>1237</v>
      </c>
      <c r="DF25" s="300" t="s">
        <v>1238</v>
      </c>
      <c r="DG25" s="300" t="s">
        <v>1239</v>
      </c>
      <c r="DH25" s="304">
        <f t="shared" si="5"/>
        <v>0</v>
      </c>
      <c r="DI25" s="306"/>
      <c r="DJ25" s="306"/>
      <c r="DK25" s="306"/>
      <c r="DL25" s="306">
        <f t="shared" si="6"/>
        <v>0</v>
      </c>
      <c r="DM25" s="308">
        <f t="shared" si="7"/>
        <v>23</v>
      </c>
      <c r="DN25" s="308">
        <f t="shared" si="8"/>
        <v>55</v>
      </c>
      <c r="DO25" s="309" t="e">
        <f t="shared" si="9"/>
        <v>#DIV/0!</v>
      </c>
    </row>
    <row r="26" spans="1:119" ht="30" customHeight="1" x14ac:dyDescent="0.2">
      <c r="A26" s="374" t="s">
        <v>1023</v>
      </c>
      <c r="B26" s="110"/>
      <c r="C26" s="110"/>
      <c r="D26" s="110" t="s">
        <v>338</v>
      </c>
      <c r="E26" s="146" t="s">
        <v>338</v>
      </c>
      <c r="F26" s="146" t="s">
        <v>338</v>
      </c>
      <c r="G26" s="147"/>
      <c r="H26" s="147"/>
      <c r="I26" s="147" t="s">
        <v>1244</v>
      </c>
      <c r="J26" s="146" t="s">
        <v>338</v>
      </c>
      <c r="K26" s="146" t="s">
        <v>338</v>
      </c>
      <c r="L26" s="146" t="s">
        <v>338</v>
      </c>
      <c r="M26" s="146" t="s">
        <v>338</v>
      </c>
      <c r="N26" s="147" t="s">
        <v>1245</v>
      </c>
      <c r="O26" s="146" t="s">
        <v>338</v>
      </c>
      <c r="P26" s="147" t="s">
        <v>1246</v>
      </c>
      <c r="Q26" s="147" t="s">
        <v>1248</v>
      </c>
      <c r="R26" s="146"/>
      <c r="S26" s="146" t="s">
        <v>338</v>
      </c>
      <c r="T26" s="147" t="s">
        <v>1251</v>
      </c>
      <c r="U26" s="147" t="s">
        <v>1253</v>
      </c>
      <c r="V26" s="146" t="s">
        <v>338</v>
      </c>
      <c r="W26" s="146" t="s">
        <v>338</v>
      </c>
      <c r="X26" s="146" t="s">
        <v>338</v>
      </c>
      <c r="Y26" s="147" t="s">
        <v>1254</v>
      </c>
      <c r="Z26" s="147" t="s">
        <v>1255</v>
      </c>
      <c r="AA26" s="404" t="s">
        <v>338</v>
      </c>
      <c r="AB26" s="379" t="s">
        <v>1259</v>
      </c>
      <c r="AC26" s="146"/>
      <c r="AD26" s="146" t="s">
        <v>338</v>
      </c>
      <c r="AE26" s="146" t="s">
        <v>338</v>
      </c>
      <c r="AF26" s="147"/>
      <c r="AG26" s="147" t="s">
        <v>1261</v>
      </c>
      <c r="AH26" s="147" t="s">
        <v>1262</v>
      </c>
      <c r="AI26" s="147" t="s">
        <v>1263</v>
      </c>
      <c r="AJ26" s="146" t="s">
        <v>1266</v>
      </c>
      <c r="AK26" s="146" t="s">
        <v>338</v>
      </c>
      <c r="AL26" s="146" t="s">
        <v>338</v>
      </c>
      <c r="AM26" s="147" t="s">
        <v>1269</v>
      </c>
      <c r="AN26" s="146" t="s">
        <v>1271</v>
      </c>
      <c r="AO26" s="146" t="s">
        <v>1273</v>
      </c>
      <c r="AP26" s="146" t="s">
        <v>338</v>
      </c>
      <c r="AQ26" s="245" t="s">
        <v>1275</v>
      </c>
      <c r="AR26" s="110" t="s">
        <v>338</v>
      </c>
      <c r="AS26" s="245" t="s">
        <v>1276</v>
      </c>
      <c r="AT26" s="110" t="s">
        <v>338</v>
      </c>
      <c r="AU26" s="110" t="s">
        <v>338</v>
      </c>
      <c r="AV26" s="245" t="s">
        <v>1277</v>
      </c>
      <c r="AW26" s="405" t="s">
        <v>338</v>
      </c>
      <c r="AX26" s="110" t="s">
        <v>338</v>
      </c>
      <c r="AY26" s="110"/>
      <c r="AZ26" s="245" t="s">
        <v>1284</v>
      </c>
      <c r="BA26" s="110" t="s">
        <v>338</v>
      </c>
      <c r="BB26" s="245" t="s">
        <v>1285</v>
      </c>
      <c r="BC26" s="110" t="s">
        <v>338</v>
      </c>
      <c r="BD26" s="245" t="s">
        <v>1286</v>
      </c>
      <c r="BE26" s="245" t="s">
        <v>1288</v>
      </c>
      <c r="BF26" s="110" t="s">
        <v>338</v>
      </c>
      <c r="BG26" s="245" t="s">
        <v>1289</v>
      </c>
      <c r="BH26" s="110" t="s">
        <v>338</v>
      </c>
      <c r="BI26" s="110" t="s">
        <v>338</v>
      </c>
      <c r="BJ26" s="245" t="s">
        <v>1292</v>
      </c>
      <c r="BK26" s="245"/>
      <c r="BL26" s="110" t="s">
        <v>338</v>
      </c>
      <c r="BM26" s="110" t="s">
        <v>338</v>
      </c>
      <c r="BN26" s="110"/>
      <c r="BO26" s="406"/>
      <c r="BP26" s="406" t="s">
        <v>1294</v>
      </c>
      <c r="BQ26" s="216" t="s">
        <v>1296</v>
      </c>
      <c r="BR26" s="216" t="s">
        <v>1297</v>
      </c>
      <c r="BS26" s="251" t="s">
        <v>1300</v>
      </c>
      <c r="BT26" s="251" t="s">
        <v>338</v>
      </c>
      <c r="BU26" s="216"/>
      <c r="BV26" s="216" t="s">
        <v>1303</v>
      </c>
      <c r="BW26" s="407" t="s">
        <v>1306</v>
      </c>
      <c r="BX26" s="407"/>
      <c r="BY26" s="407"/>
      <c r="BZ26" s="407"/>
      <c r="CA26" s="388"/>
      <c r="CB26" s="214" t="s">
        <v>1311</v>
      </c>
      <c r="CC26" s="256" t="s">
        <v>1313</v>
      </c>
      <c r="CD26" s="256" t="s">
        <v>338</v>
      </c>
      <c r="CE26" s="214"/>
      <c r="CF26" s="214"/>
      <c r="CG26" s="214"/>
      <c r="CH26" s="293" t="s">
        <v>1314</v>
      </c>
      <c r="CI26" s="214"/>
      <c r="CJ26" s="214"/>
      <c r="CK26" s="256" t="s">
        <v>1315</v>
      </c>
      <c r="CL26" s="256"/>
      <c r="CM26" s="367" t="s">
        <v>1316</v>
      </c>
      <c r="CN26" s="297" t="s">
        <v>1317</v>
      </c>
      <c r="CO26" s="300"/>
      <c r="CP26" s="300"/>
      <c r="CQ26" s="300"/>
      <c r="CR26" s="300"/>
      <c r="CS26" s="300" t="s">
        <v>1318</v>
      </c>
      <c r="CT26" s="300" t="s">
        <v>1319</v>
      </c>
      <c r="CU26" s="300"/>
      <c r="CV26" s="300"/>
      <c r="CW26" s="300"/>
      <c r="CX26" s="300" t="s">
        <v>1320</v>
      </c>
      <c r="CY26" s="300" t="s">
        <v>1321</v>
      </c>
      <c r="CZ26" s="300" t="s">
        <v>1322</v>
      </c>
      <c r="DA26" s="300"/>
      <c r="DB26" s="300"/>
      <c r="DC26" s="300"/>
      <c r="DD26" s="300" t="s">
        <v>1323</v>
      </c>
      <c r="DE26" s="300"/>
      <c r="DF26" s="300" t="s">
        <v>1324</v>
      </c>
      <c r="DG26" s="300"/>
      <c r="DH26" s="304">
        <f t="shared" si="5"/>
        <v>6</v>
      </c>
      <c r="DI26" s="306"/>
      <c r="DJ26" s="306"/>
      <c r="DK26" s="306"/>
      <c r="DL26" s="306">
        <f t="shared" si="6"/>
        <v>0</v>
      </c>
      <c r="DM26" s="308">
        <f t="shared" si="7"/>
        <v>51</v>
      </c>
      <c r="DN26" s="308">
        <f t="shared" si="8"/>
        <v>21</v>
      </c>
      <c r="DO26" s="309" t="e">
        <f t="shared" si="9"/>
        <v>#DIV/0!</v>
      </c>
    </row>
    <row r="27" spans="1:119" ht="30" customHeight="1" x14ac:dyDescent="0.2">
      <c r="A27" s="412" t="s">
        <v>1029</v>
      </c>
      <c r="B27" s="48"/>
      <c r="C27" s="48"/>
      <c r="D27" s="48" t="s">
        <v>1326</v>
      </c>
      <c r="E27" s="415" t="s">
        <v>338</v>
      </c>
      <c r="F27" s="416" t="s">
        <v>1327</v>
      </c>
      <c r="G27" s="416"/>
      <c r="H27" s="416"/>
      <c r="I27" s="416" t="s">
        <v>1328</v>
      </c>
      <c r="J27" s="416" t="s">
        <v>1329</v>
      </c>
      <c r="K27" s="415" t="s">
        <v>338</v>
      </c>
      <c r="L27" s="415" t="s">
        <v>338</v>
      </c>
      <c r="M27" s="415" t="s">
        <v>338</v>
      </c>
      <c r="N27" s="416" t="s">
        <v>1330</v>
      </c>
      <c r="O27" s="415" t="s">
        <v>338</v>
      </c>
      <c r="P27" s="416" t="s">
        <v>1331</v>
      </c>
      <c r="Q27" s="415" t="s">
        <v>1332</v>
      </c>
      <c r="R27" s="415"/>
      <c r="S27" s="415" t="s">
        <v>338</v>
      </c>
      <c r="T27" s="415" t="s">
        <v>1333</v>
      </c>
      <c r="U27" s="415" t="s">
        <v>338</v>
      </c>
      <c r="V27" s="415" t="s">
        <v>338</v>
      </c>
      <c r="W27" s="415" t="s">
        <v>338</v>
      </c>
      <c r="X27" s="415" t="s">
        <v>338</v>
      </c>
      <c r="Y27" s="415" t="s">
        <v>338</v>
      </c>
      <c r="Z27" s="416" t="s">
        <v>1335</v>
      </c>
      <c r="AA27" s="419" t="s">
        <v>338</v>
      </c>
      <c r="AB27" s="44" t="s">
        <v>1336</v>
      </c>
      <c r="AC27" s="415"/>
      <c r="AD27" s="415" t="s">
        <v>338</v>
      </c>
      <c r="AE27" s="415" t="s">
        <v>338</v>
      </c>
      <c r="AF27" s="416"/>
      <c r="AG27" s="416" t="s">
        <v>1337</v>
      </c>
      <c r="AH27" s="415" t="s">
        <v>338</v>
      </c>
      <c r="AI27" s="416" t="s">
        <v>1338</v>
      </c>
      <c r="AJ27" s="415" t="s">
        <v>338</v>
      </c>
      <c r="AK27" s="415" t="s">
        <v>338</v>
      </c>
      <c r="AL27" s="415" t="s">
        <v>338</v>
      </c>
      <c r="AM27" s="416" t="s">
        <v>1339</v>
      </c>
      <c r="AN27" s="416" t="s">
        <v>1340</v>
      </c>
      <c r="AO27" s="415" t="s">
        <v>1341</v>
      </c>
      <c r="AP27" s="416" t="s">
        <v>1342</v>
      </c>
      <c r="AQ27" s="420" t="s">
        <v>1343</v>
      </c>
      <c r="AR27" s="420" t="s">
        <v>1345</v>
      </c>
      <c r="AS27" s="421" t="s">
        <v>338</v>
      </c>
      <c r="AT27" s="421" t="s">
        <v>338</v>
      </c>
      <c r="AU27" s="421" t="s">
        <v>338</v>
      </c>
      <c r="AV27" s="420" t="s">
        <v>1346</v>
      </c>
      <c r="AW27" s="422" t="s">
        <v>338</v>
      </c>
      <c r="AX27" s="421" t="s">
        <v>1347</v>
      </c>
      <c r="AY27" s="421"/>
      <c r="AZ27" s="421" t="s">
        <v>338</v>
      </c>
      <c r="BA27" s="421" t="s">
        <v>338</v>
      </c>
      <c r="BB27" s="421" t="s">
        <v>338</v>
      </c>
      <c r="BC27" s="420" t="s">
        <v>1348</v>
      </c>
      <c r="BD27" s="420" t="s">
        <v>1349</v>
      </c>
      <c r="BE27" s="421" t="s">
        <v>1350</v>
      </c>
      <c r="BF27" s="421" t="s">
        <v>338</v>
      </c>
      <c r="BG27" s="420" t="s">
        <v>1351</v>
      </c>
      <c r="BH27" s="420" t="s">
        <v>1352</v>
      </c>
      <c r="BI27" s="421" t="s">
        <v>338</v>
      </c>
      <c r="BJ27" s="420" t="s">
        <v>1353</v>
      </c>
      <c r="BK27" s="300" t="s">
        <v>1354</v>
      </c>
      <c r="BL27" s="421"/>
      <c r="BM27" s="421" t="s">
        <v>1355</v>
      </c>
      <c r="BN27" s="421"/>
      <c r="BO27" s="362"/>
      <c r="BP27" s="362" t="s">
        <v>1356</v>
      </c>
      <c r="BQ27" s="103" t="s">
        <v>1357</v>
      </c>
      <c r="BR27" s="102" t="s">
        <v>1358</v>
      </c>
      <c r="BS27" s="105"/>
      <c r="BT27" s="105" t="s">
        <v>1359</v>
      </c>
      <c r="BU27" s="102"/>
      <c r="BV27" s="1" t="s">
        <v>1360</v>
      </c>
      <c r="BW27" s="291" t="s">
        <v>1361</v>
      </c>
      <c r="BX27" s="387" t="s">
        <v>1362</v>
      </c>
      <c r="BY27" s="291"/>
      <c r="BZ27" s="291"/>
      <c r="CA27" s="364" t="s">
        <v>1363</v>
      </c>
      <c r="CB27" s="59" t="s">
        <v>1364</v>
      </c>
      <c r="CC27" s="60" t="s">
        <v>1365</v>
      </c>
      <c r="CD27" s="59" t="s">
        <v>1366</v>
      </c>
      <c r="CE27" s="423" t="s">
        <v>1367</v>
      </c>
      <c r="CF27" s="424"/>
      <c r="CG27" s="424"/>
      <c r="CH27" s="367" t="s">
        <v>1368</v>
      </c>
      <c r="CI27" s="424"/>
      <c r="CJ27" s="424" t="s">
        <v>1369</v>
      </c>
      <c r="CK27" s="60" t="s">
        <v>1370</v>
      </c>
      <c r="CL27" s="60"/>
      <c r="CM27" s="367" t="s">
        <v>1371</v>
      </c>
      <c r="CN27" s="297" t="s">
        <v>1372</v>
      </c>
      <c r="CO27" s="300" t="s">
        <v>1373</v>
      </c>
      <c r="CP27" s="300" t="s">
        <v>1374</v>
      </c>
      <c r="CQ27" s="300" t="s">
        <v>1375</v>
      </c>
      <c r="CR27" s="300"/>
      <c r="CS27" s="300"/>
      <c r="CT27" s="300" t="s">
        <v>1376</v>
      </c>
      <c r="CU27" s="300"/>
      <c r="CV27" s="300" t="s">
        <v>1377</v>
      </c>
      <c r="CW27" s="300" t="s">
        <v>1378</v>
      </c>
      <c r="CX27" s="300" t="s">
        <v>1379</v>
      </c>
      <c r="CY27" s="300"/>
      <c r="CZ27" s="300" t="s">
        <v>1380</v>
      </c>
      <c r="DA27" s="300" t="s">
        <v>1381</v>
      </c>
      <c r="DB27" s="300" t="s">
        <v>1382</v>
      </c>
      <c r="DC27" s="300"/>
      <c r="DD27" s="300" t="s">
        <v>1383</v>
      </c>
      <c r="DE27" s="300" t="s">
        <v>1237</v>
      </c>
      <c r="DF27" s="300" t="s">
        <v>1384</v>
      </c>
      <c r="DG27" s="300" t="s">
        <v>1385</v>
      </c>
      <c r="DH27" s="304">
        <f t="shared" si="5"/>
        <v>8</v>
      </c>
      <c r="DI27" s="306"/>
      <c r="DJ27" s="306"/>
      <c r="DK27" s="306"/>
      <c r="DL27" s="306">
        <f t="shared" si="6"/>
        <v>0</v>
      </c>
      <c r="DM27" s="308">
        <f t="shared" si="7"/>
        <v>44</v>
      </c>
      <c r="DN27" s="308">
        <f t="shared" si="8"/>
        <v>26</v>
      </c>
      <c r="DO27" s="309" t="e">
        <f t="shared" si="9"/>
        <v>#DIV/0!</v>
      </c>
    </row>
    <row r="28" spans="1:119" ht="30" customHeight="1" x14ac:dyDescent="0.2">
      <c r="A28" s="374" t="s">
        <v>1050</v>
      </c>
      <c r="B28" s="110"/>
      <c r="C28" s="110"/>
      <c r="D28" s="110" t="s">
        <v>1386</v>
      </c>
      <c r="E28" s="154" t="s">
        <v>338</v>
      </c>
      <c r="F28" s="154" t="s">
        <v>1387</v>
      </c>
      <c r="G28" s="154"/>
      <c r="H28" s="154"/>
      <c r="I28" s="154" t="s">
        <v>338</v>
      </c>
      <c r="J28" s="154" t="s">
        <v>1388</v>
      </c>
      <c r="K28" s="154" t="s">
        <v>338</v>
      </c>
      <c r="L28" s="154" t="s">
        <v>338</v>
      </c>
      <c r="M28" s="154" t="s">
        <v>338</v>
      </c>
      <c r="N28" s="154" t="s">
        <v>338</v>
      </c>
      <c r="O28" s="154" t="s">
        <v>338</v>
      </c>
      <c r="P28" s="154" t="s">
        <v>338</v>
      </c>
      <c r="Q28" s="154" t="s">
        <v>338</v>
      </c>
      <c r="R28" s="154"/>
      <c r="S28" s="154" t="s">
        <v>338</v>
      </c>
      <c r="T28" s="154" t="s">
        <v>338</v>
      </c>
      <c r="U28" s="154" t="s">
        <v>1389</v>
      </c>
      <c r="V28" s="154" t="s">
        <v>338</v>
      </c>
      <c r="W28" s="154" t="s">
        <v>338</v>
      </c>
      <c r="X28" s="154" t="s">
        <v>338</v>
      </c>
      <c r="Y28" s="154" t="s">
        <v>338</v>
      </c>
      <c r="Z28" s="154" t="s">
        <v>338</v>
      </c>
      <c r="AA28" s="113" t="s">
        <v>338</v>
      </c>
      <c r="AB28" s="118" t="s">
        <v>338</v>
      </c>
      <c r="AC28" s="154"/>
      <c r="AD28" s="154" t="s">
        <v>338</v>
      </c>
      <c r="AE28" s="154" t="s">
        <v>338</v>
      </c>
      <c r="AF28" s="154"/>
      <c r="AG28" s="154" t="s">
        <v>338</v>
      </c>
      <c r="AH28" s="154" t="s">
        <v>338</v>
      </c>
      <c r="AI28" s="154" t="s">
        <v>338</v>
      </c>
      <c r="AJ28" s="154" t="s">
        <v>338</v>
      </c>
      <c r="AK28" s="154" t="s">
        <v>338</v>
      </c>
      <c r="AL28" s="154" t="s">
        <v>338</v>
      </c>
      <c r="AM28" s="154" t="s">
        <v>338</v>
      </c>
      <c r="AN28" s="154" t="s">
        <v>338</v>
      </c>
      <c r="AO28" s="154" t="s">
        <v>1390</v>
      </c>
      <c r="AP28" s="154" t="s">
        <v>1391</v>
      </c>
      <c r="AQ28" s="154" t="s">
        <v>1392</v>
      </c>
      <c r="AR28" s="110" t="s">
        <v>338</v>
      </c>
      <c r="AS28" s="110" t="s">
        <v>338</v>
      </c>
      <c r="AT28" s="110" t="s">
        <v>338</v>
      </c>
      <c r="AU28" s="110" t="s">
        <v>338</v>
      </c>
      <c r="AV28" s="245" t="s">
        <v>1393</v>
      </c>
      <c r="AW28" s="382" t="s">
        <v>338</v>
      </c>
      <c r="AX28" s="110" t="s">
        <v>338</v>
      </c>
      <c r="AY28" s="110" t="s">
        <v>1394</v>
      </c>
      <c r="AZ28" s="110" t="s">
        <v>338</v>
      </c>
      <c r="BA28" s="110" t="s">
        <v>338</v>
      </c>
      <c r="BB28" s="245" t="s">
        <v>1395</v>
      </c>
      <c r="BC28" s="110" t="s">
        <v>338</v>
      </c>
      <c r="BD28" s="110" t="s">
        <v>338</v>
      </c>
      <c r="BE28" s="245" t="s">
        <v>1396</v>
      </c>
      <c r="BF28" s="110" t="s">
        <v>1397</v>
      </c>
      <c r="BG28" s="245" t="s">
        <v>1398</v>
      </c>
      <c r="BH28" s="110" t="s">
        <v>338</v>
      </c>
      <c r="BI28" s="110" t="s">
        <v>338</v>
      </c>
      <c r="BJ28" s="110" t="s">
        <v>338</v>
      </c>
      <c r="BK28" s="110"/>
      <c r="BL28" s="110"/>
      <c r="BM28" s="110" t="s">
        <v>338</v>
      </c>
      <c r="BN28" s="110"/>
      <c r="BO28" s="406"/>
      <c r="BP28" s="406" t="s">
        <v>1399</v>
      </c>
      <c r="BQ28" s="216" t="s">
        <v>1400</v>
      </c>
      <c r="BR28" s="148" t="s">
        <v>1401</v>
      </c>
      <c r="BS28" s="425"/>
      <c r="BT28" s="425" t="s">
        <v>338</v>
      </c>
      <c r="BU28" s="426"/>
      <c r="BV28" s="1" t="s">
        <v>1402</v>
      </c>
      <c r="BW28" s="427" t="s">
        <v>1403</v>
      </c>
      <c r="BX28" s="427"/>
      <c r="BY28" s="427"/>
      <c r="BZ28" s="427"/>
      <c r="CA28" s="388"/>
      <c r="CB28" s="214" t="s">
        <v>1404</v>
      </c>
      <c r="CC28" s="428" t="s">
        <v>1405</v>
      </c>
      <c r="CD28" s="256" t="s">
        <v>338</v>
      </c>
      <c r="CE28" s="429"/>
      <c r="CF28" s="429"/>
      <c r="CG28" s="429"/>
      <c r="CH28" s="429"/>
      <c r="CI28" s="429"/>
      <c r="CJ28" s="429" t="s">
        <v>1406</v>
      </c>
      <c r="CK28" s="256" t="s">
        <v>698</v>
      </c>
      <c r="CL28" s="1"/>
      <c r="CM28" s="1"/>
      <c r="CN28" s="1"/>
      <c r="CO28" s="300" t="s">
        <v>1407</v>
      </c>
      <c r="CP28" s="300" t="s">
        <v>1408</v>
      </c>
      <c r="CQ28" s="300"/>
      <c r="CR28" s="300" t="s">
        <v>1409</v>
      </c>
      <c r="CS28" s="300" t="s">
        <v>1410</v>
      </c>
      <c r="CT28" s="300"/>
      <c r="CU28" s="300"/>
      <c r="CV28" s="300"/>
      <c r="CW28" s="300"/>
      <c r="CX28" s="300" t="s">
        <v>1411</v>
      </c>
      <c r="CY28" s="300" t="s">
        <v>1412</v>
      </c>
      <c r="CZ28" s="300" t="s">
        <v>1413</v>
      </c>
      <c r="DA28" s="388"/>
      <c r="DB28" s="388"/>
      <c r="DC28" s="300" t="s">
        <v>1414</v>
      </c>
      <c r="DD28" s="300"/>
      <c r="DE28" s="300" t="s">
        <v>1415</v>
      </c>
      <c r="DF28" s="300" t="s">
        <v>1416</v>
      </c>
      <c r="DG28" s="300" t="s">
        <v>1417</v>
      </c>
      <c r="DH28" s="304">
        <f t="shared" si="5"/>
        <v>3</v>
      </c>
      <c r="DI28" s="306"/>
      <c r="DJ28" s="306"/>
      <c r="DK28" s="306"/>
      <c r="DL28" s="306">
        <f t="shared" si="6"/>
        <v>1</v>
      </c>
      <c r="DM28" s="308">
        <f t="shared" si="7"/>
        <v>65</v>
      </c>
      <c r="DN28" s="308">
        <f t="shared" si="8"/>
        <v>9</v>
      </c>
      <c r="DO28" s="309" t="e">
        <f t="shared" si="9"/>
        <v>#DIV/0!</v>
      </c>
    </row>
    <row r="29" spans="1:119" ht="30" customHeight="1" x14ac:dyDescent="0.2">
      <c r="A29" s="430" t="s">
        <v>1059</v>
      </c>
      <c r="B29" s="48"/>
      <c r="C29" s="48"/>
      <c r="D29" s="48" t="s">
        <v>1418</v>
      </c>
      <c r="E29" s="40" t="s">
        <v>1419</v>
      </c>
      <c r="F29" s="38" t="s">
        <v>338</v>
      </c>
      <c r="G29" s="40"/>
      <c r="H29" s="40"/>
      <c r="I29" s="40" t="s">
        <v>1420</v>
      </c>
      <c r="J29" s="40" t="s">
        <v>1421</v>
      </c>
      <c r="K29" s="40" t="s">
        <v>1422</v>
      </c>
      <c r="L29" s="40" t="s">
        <v>1423</v>
      </c>
      <c r="M29" s="38" t="s">
        <v>338</v>
      </c>
      <c r="N29" s="40" t="s">
        <v>1424</v>
      </c>
      <c r="O29" s="38" t="s">
        <v>338</v>
      </c>
      <c r="P29" s="40" t="s">
        <v>1425</v>
      </c>
      <c r="Q29" s="40" t="s">
        <v>1427</v>
      </c>
      <c r="R29" s="40"/>
      <c r="S29" s="40" t="s">
        <v>1428</v>
      </c>
      <c r="T29" s="40" t="s">
        <v>1430</v>
      </c>
      <c r="U29" s="40" t="s">
        <v>1431</v>
      </c>
      <c r="V29" s="40" t="s">
        <v>1432</v>
      </c>
      <c r="W29" s="38" t="s">
        <v>338</v>
      </c>
      <c r="X29" s="125" t="s">
        <v>1434</v>
      </c>
      <c r="Y29" s="40" t="s">
        <v>1435</v>
      </c>
      <c r="Z29" s="40" t="s">
        <v>1436</v>
      </c>
      <c r="AA29" s="431" t="s">
        <v>1437</v>
      </c>
      <c r="AB29" s="46" t="s">
        <v>1438</v>
      </c>
      <c r="AC29" s="38"/>
      <c r="AD29" s="38" t="s">
        <v>338</v>
      </c>
      <c r="AE29" s="40" t="s">
        <v>1439</v>
      </c>
      <c r="AF29" s="40"/>
      <c r="AG29" s="40" t="s">
        <v>1440</v>
      </c>
      <c r="AH29" s="40" t="s">
        <v>1441</v>
      </c>
      <c r="AI29" s="40" t="s">
        <v>1442</v>
      </c>
      <c r="AJ29" s="40" t="s">
        <v>1443</v>
      </c>
      <c r="AK29" s="40" t="s">
        <v>1444</v>
      </c>
      <c r="AL29" s="40" t="s">
        <v>1445</v>
      </c>
      <c r="AM29" s="40" t="s">
        <v>1446</v>
      </c>
      <c r="AN29" s="40" t="s">
        <v>1447</v>
      </c>
      <c r="AO29" s="38" t="s">
        <v>978</v>
      </c>
      <c r="AP29" s="40" t="s">
        <v>1448</v>
      </c>
      <c r="AQ29" s="48" t="s">
        <v>1449</v>
      </c>
      <c r="AR29" s="50" t="s">
        <v>338</v>
      </c>
      <c r="AS29" s="48" t="s">
        <v>1450</v>
      </c>
      <c r="AT29" s="48" t="s">
        <v>1451</v>
      </c>
      <c r="AU29" s="48" t="s">
        <v>1452</v>
      </c>
      <c r="AV29" s="48" t="s">
        <v>1453</v>
      </c>
      <c r="AW29" s="396" t="s">
        <v>338</v>
      </c>
      <c r="AX29" s="50" t="s">
        <v>1454</v>
      </c>
      <c r="AY29" s="50"/>
      <c r="AZ29" s="48" t="s">
        <v>1455</v>
      </c>
      <c r="BA29" s="48" t="s">
        <v>1456</v>
      </c>
      <c r="BB29" s="50" t="s">
        <v>1457</v>
      </c>
      <c r="BC29" s="48" t="s">
        <v>1458</v>
      </c>
      <c r="BD29" s="48" t="s">
        <v>1459</v>
      </c>
      <c r="BE29" s="48" t="s">
        <v>1460</v>
      </c>
      <c r="BF29" s="48" t="s">
        <v>1461</v>
      </c>
      <c r="BG29" s="48" t="s">
        <v>1462</v>
      </c>
      <c r="BH29" s="50" t="s">
        <v>338</v>
      </c>
      <c r="BI29" s="48" t="s">
        <v>1463</v>
      </c>
      <c r="BJ29" s="48" t="s">
        <v>1464</v>
      </c>
      <c r="BK29" s="50" t="s">
        <v>1465</v>
      </c>
      <c r="BL29" s="432" t="s">
        <v>1466</v>
      </c>
      <c r="BM29" s="432" t="s">
        <v>1467</v>
      </c>
      <c r="BN29" s="432" t="s">
        <v>338</v>
      </c>
      <c r="BO29" s="362"/>
      <c r="BP29" s="362" t="s">
        <v>1468</v>
      </c>
      <c r="BQ29" s="397" t="s">
        <v>1469</v>
      </c>
      <c r="BR29" s="1" t="s">
        <v>1470</v>
      </c>
      <c r="BS29" s="433"/>
      <c r="BT29" s="433" t="s">
        <v>1471</v>
      </c>
      <c r="BU29" s="398" t="s">
        <v>1472</v>
      </c>
      <c r="BV29" s="287" t="s">
        <v>1473</v>
      </c>
      <c r="BW29" s="401" t="s">
        <v>1474</v>
      </c>
      <c r="BX29" s="402" t="s">
        <v>1475</v>
      </c>
      <c r="BY29" s="401"/>
      <c r="BZ29" s="401"/>
      <c r="CA29" s="434" t="s">
        <v>1476</v>
      </c>
      <c r="CB29" s="59" t="s">
        <v>1477</v>
      </c>
      <c r="CC29" s="60" t="s">
        <v>1478</v>
      </c>
      <c r="CD29" s="59" t="s">
        <v>1479</v>
      </c>
      <c r="CE29" s="435" t="s">
        <v>1480</v>
      </c>
      <c r="CF29" s="50" t="s">
        <v>1481</v>
      </c>
      <c r="CG29" s="50" t="s">
        <v>1482</v>
      </c>
      <c r="CH29" s="293" t="s">
        <v>1483</v>
      </c>
      <c r="CI29" s="50"/>
      <c r="CJ29" s="50" t="s">
        <v>1484</v>
      </c>
      <c r="CK29" s="60" t="s">
        <v>698</v>
      </c>
      <c r="CL29" s="60" t="s">
        <v>1485</v>
      </c>
      <c r="CM29" s="60" t="s">
        <v>1486</v>
      </c>
      <c r="CN29" s="297" t="s">
        <v>1487</v>
      </c>
      <c r="CO29" s="300" t="s">
        <v>1488</v>
      </c>
      <c r="CP29" s="1" t="s">
        <v>1489</v>
      </c>
      <c r="CQ29" s="300" t="s">
        <v>1490</v>
      </c>
      <c r="CR29" s="300"/>
      <c r="CS29" s="300" t="s">
        <v>1491</v>
      </c>
      <c r="CT29" s="300" t="s">
        <v>1492</v>
      </c>
      <c r="CU29" s="300"/>
      <c r="CV29" s="300" t="s">
        <v>1493</v>
      </c>
      <c r="CW29" s="300" t="s">
        <v>1494</v>
      </c>
      <c r="CX29" s="300" t="s">
        <v>1495</v>
      </c>
      <c r="CY29" s="300" t="s">
        <v>1496</v>
      </c>
      <c r="CZ29" s="300" t="s">
        <v>1497</v>
      </c>
      <c r="DA29" s="300" t="s">
        <v>1498</v>
      </c>
      <c r="DB29" s="300" t="s">
        <v>1499</v>
      </c>
      <c r="DC29" s="300" t="s">
        <v>1500</v>
      </c>
      <c r="DD29" s="300" t="s">
        <v>1501</v>
      </c>
      <c r="DE29" s="300" t="s">
        <v>1502</v>
      </c>
      <c r="DF29" s="300" t="s">
        <v>1503</v>
      </c>
      <c r="DG29" s="300" t="s">
        <v>1504</v>
      </c>
      <c r="DH29" s="304">
        <f t="shared" si="5"/>
        <v>3</v>
      </c>
      <c r="DI29" s="306"/>
      <c r="DJ29" s="306"/>
      <c r="DK29" s="306"/>
      <c r="DL29" s="306">
        <f t="shared" si="6"/>
        <v>0</v>
      </c>
      <c r="DM29" s="308">
        <f t="shared" si="7"/>
        <v>21</v>
      </c>
      <c r="DN29" s="308">
        <f t="shared" si="8"/>
        <v>54</v>
      </c>
      <c r="DO29" s="309" t="e">
        <f t="shared" si="9"/>
        <v>#DIV/0!</v>
      </c>
    </row>
    <row r="30" spans="1:119" ht="30" customHeight="1" x14ac:dyDescent="0.15">
      <c r="A30" s="262" t="s">
        <v>1070</v>
      </c>
      <c r="B30" s="264"/>
      <c r="C30" s="264"/>
      <c r="D30" s="264"/>
      <c r="E30" s="265"/>
      <c r="F30" s="265"/>
      <c r="G30" s="265"/>
      <c r="H30" s="265"/>
      <c r="I30" s="265"/>
      <c r="J30" s="265"/>
      <c r="K30" s="265"/>
      <c r="L30" s="265"/>
      <c r="M30" s="265"/>
      <c r="N30" s="265"/>
      <c r="O30" s="265"/>
      <c r="P30" s="265"/>
      <c r="Q30" s="265"/>
      <c r="R30" s="265"/>
      <c r="S30" s="265"/>
      <c r="T30" s="265"/>
      <c r="U30" s="265"/>
      <c r="V30" s="265"/>
      <c r="W30" s="265"/>
      <c r="X30" s="265"/>
      <c r="Y30" s="265"/>
      <c r="Z30" s="265"/>
      <c r="AA30" s="26"/>
      <c r="AB30" s="25"/>
      <c r="AC30" s="265"/>
      <c r="AD30" s="265"/>
      <c r="AE30" s="343"/>
      <c r="AF30" s="265"/>
      <c r="AG30" s="265"/>
      <c r="AH30" s="343"/>
      <c r="AI30" s="343"/>
      <c r="AJ30" s="343"/>
      <c r="AK30" s="343"/>
      <c r="AL30" s="343"/>
      <c r="AM30" s="343"/>
      <c r="AN30" s="343"/>
      <c r="AO30" s="343"/>
      <c r="AP30" s="343"/>
      <c r="AQ30" s="343"/>
      <c r="AR30" s="24"/>
      <c r="AS30" s="24"/>
      <c r="AT30" s="24"/>
      <c r="AU30" s="24"/>
      <c r="AV30" s="24"/>
      <c r="AW30" s="267"/>
      <c r="AX30" s="24"/>
      <c r="AY30" s="24"/>
      <c r="AZ30" s="24"/>
      <c r="BA30" s="24"/>
      <c r="BB30" s="24"/>
      <c r="BC30" s="24"/>
      <c r="BD30" s="24"/>
      <c r="BE30" s="24"/>
      <c r="BF30" s="24"/>
      <c r="BG30" s="24"/>
      <c r="BH30" s="24"/>
      <c r="BI30" s="24"/>
      <c r="BJ30" s="24"/>
      <c r="BK30" s="24"/>
      <c r="BL30" s="24"/>
      <c r="BM30" s="24"/>
      <c r="BN30" s="24"/>
      <c r="BO30" s="28"/>
      <c r="BP30" s="28"/>
      <c r="BQ30" s="28"/>
      <c r="BR30" s="29"/>
      <c r="BS30" s="26"/>
      <c r="BT30" s="26"/>
      <c r="BU30" s="29"/>
      <c r="BV30" s="29"/>
      <c r="BW30" s="29"/>
      <c r="BX30" s="29"/>
      <c r="BY30" s="29"/>
      <c r="BZ30" s="29"/>
      <c r="CB30" s="26"/>
      <c r="CC30" s="26"/>
      <c r="CD30" s="26"/>
      <c r="CE30" s="26"/>
      <c r="CF30" s="26"/>
      <c r="CG30" s="26"/>
      <c r="CH30" s="26"/>
      <c r="CI30" s="26"/>
      <c r="CJ30" s="26"/>
      <c r="CK30" s="26"/>
      <c r="CL30" s="26"/>
      <c r="CM30" s="26"/>
      <c r="CN30" s="26"/>
      <c r="CO30" s="388"/>
      <c r="CP30" s="388"/>
      <c r="CQ30" s="388"/>
      <c r="CR30" s="388"/>
      <c r="CS30" s="388"/>
      <c r="CT30" s="388"/>
      <c r="CU30" s="388"/>
      <c r="CV30" s="388"/>
      <c r="CW30" s="388"/>
      <c r="CX30" s="388"/>
      <c r="CY30" s="388"/>
      <c r="CZ30" s="388"/>
      <c r="DA30" s="388"/>
      <c r="DB30" s="388"/>
      <c r="DC30" s="388"/>
      <c r="DD30" s="388"/>
      <c r="DE30" s="388"/>
      <c r="DF30" s="388"/>
      <c r="DG30" s="388"/>
      <c r="DH30" s="345"/>
      <c r="DI30" s="346"/>
      <c r="DJ30" s="346"/>
      <c r="DK30" s="346"/>
      <c r="DL30" s="346"/>
      <c r="DM30" s="346"/>
      <c r="DN30" s="346"/>
      <c r="DO30" s="347"/>
    </row>
    <row r="31" spans="1:119" ht="30" customHeight="1" x14ac:dyDescent="0.2">
      <c r="A31" s="348" t="s">
        <v>1071</v>
      </c>
      <c r="B31" s="48"/>
      <c r="C31" s="48"/>
      <c r="D31" s="48" t="s">
        <v>1509</v>
      </c>
      <c r="E31" s="350" t="s">
        <v>1510</v>
      </c>
      <c r="F31" s="349" t="s">
        <v>338</v>
      </c>
      <c r="G31" s="350"/>
      <c r="H31" s="350"/>
      <c r="I31" s="350" t="s">
        <v>1516</v>
      </c>
      <c r="J31" s="350" t="s">
        <v>1519</v>
      </c>
      <c r="K31" s="350" t="s">
        <v>1527</v>
      </c>
      <c r="L31" s="350" t="s">
        <v>1528</v>
      </c>
      <c r="M31" s="350" t="s">
        <v>1529</v>
      </c>
      <c r="N31" s="350" t="s">
        <v>1530</v>
      </c>
      <c r="O31" s="349" t="s">
        <v>338</v>
      </c>
      <c r="P31" s="350" t="s">
        <v>1531</v>
      </c>
      <c r="Q31" s="350" t="s">
        <v>1532</v>
      </c>
      <c r="R31" s="350"/>
      <c r="S31" s="350" t="s">
        <v>1533</v>
      </c>
      <c r="T31" s="350" t="s">
        <v>1534</v>
      </c>
      <c r="U31" s="350" t="s">
        <v>1535</v>
      </c>
      <c r="V31" s="350" t="s">
        <v>1536</v>
      </c>
      <c r="W31" s="349" t="s">
        <v>338</v>
      </c>
      <c r="X31" s="350" t="s">
        <v>1537</v>
      </c>
      <c r="Y31" s="350" t="s">
        <v>1538</v>
      </c>
      <c r="Z31" s="350" t="s">
        <v>1539</v>
      </c>
      <c r="AA31" s="351" t="s">
        <v>1540</v>
      </c>
      <c r="AB31" s="445" t="s">
        <v>1541</v>
      </c>
      <c r="AC31" s="350"/>
      <c r="AD31" s="350" t="s">
        <v>1543</v>
      </c>
      <c r="AE31" s="350" t="s">
        <v>1544</v>
      </c>
      <c r="AF31" s="350"/>
      <c r="AG31" s="350" t="s">
        <v>1545</v>
      </c>
      <c r="AH31" s="350" t="s">
        <v>1546</v>
      </c>
      <c r="AI31" s="350" t="s">
        <v>1549</v>
      </c>
      <c r="AJ31" s="350" t="s">
        <v>1550</v>
      </c>
      <c r="AK31" s="350" t="s">
        <v>1551</v>
      </c>
      <c r="AL31" s="350" t="s">
        <v>1552</v>
      </c>
      <c r="AM31" s="350" t="s">
        <v>1553</v>
      </c>
      <c r="AN31" s="350" t="s">
        <v>1554</v>
      </c>
      <c r="AO31" s="349" t="s">
        <v>1556</v>
      </c>
      <c r="AP31" s="349" t="s">
        <v>338</v>
      </c>
      <c r="AQ31" s="354" t="s">
        <v>1557</v>
      </c>
      <c r="AR31" s="354" t="s">
        <v>1558</v>
      </c>
      <c r="AS31" s="354" t="s">
        <v>1559</v>
      </c>
      <c r="AT31" s="354" t="s">
        <v>1561</v>
      </c>
      <c r="AU31" s="354" t="s">
        <v>1562</v>
      </c>
      <c r="AV31" s="354" t="s">
        <v>1563</v>
      </c>
      <c r="AW31" s="282" t="s">
        <v>1564</v>
      </c>
      <c r="AX31" s="50" t="s">
        <v>1566</v>
      </c>
      <c r="AY31" s="50"/>
      <c r="AZ31" s="48" t="s">
        <v>1567</v>
      </c>
      <c r="BA31" s="48" t="s">
        <v>1569</v>
      </c>
      <c r="BB31" s="48" t="s">
        <v>1570</v>
      </c>
      <c r="BC31" s="48" t="s">
        <v>1571</v>
      </c>
      <c r="BD31" s="48" t="s">
        <v>1572</v>
      </c>
      <c r="BE31" s="48" t="s">
        <v>1573</v>
      </c>
      <c r="BF31" s="48" t="s">
        <v>1575</v>
      </c>
      <c r="BG31" s="48" t="s">
        <v>1577</v>
      </c>
      <c r="BH31" s="48" t="s">
        <v>1578</v>
      </c>
      <c r="BI31" s="50" t="s">
        <v>338</v>
      </c>
      <c r="BJ31" s="48" t="s">
        <v>1581</v>
      </c>
      <c r="BK31" s="48"/>
      <c r="BL31" s="50" t="s">
        <v>1583</v>
      </c>
      <c r="BM31" s="50" t="s">
        <v>1584</v>
      </c>
      <c r="BN31" s="456" t="s">
        <v>1586</v>
      </c>
      <c r="BO31" s="362"/>
      <c r="BP31" s="362" t="s">
        <v>1590</v>
      </c>
      <c r="BQ31" s="103" t="s">
        <v>1592</v>
      </c>
      <c r="BR31" s="104" t="s">
        <v>1594</v>
      </c>
      <c r="BS31" s="105" t="s">
        <v>1595</v>
      </c>
      <c r="BT31" s="106" t="s">
        <v>1597</v>
      </c>
      <c r="BU31" s="104" t="s">
        <v>1598</v>
      </c>
      <c r="BV31" s="104" t="s">
        <v>1599</v>
      </c>
      <c r="BW31" s="291" t="s">
        <v>1600</v>
      </c>
      <c r="BX31" s="387" t="s">
        <v>1601</v>
      </c>
      <c r="BY31" s="291"/>
      <c r="BZ31" s="291"/>
      <c r="CA31" s="434" t="s">
        <v>1602</v>
      </c>
      <c r="CB31" s="60" t="s">
        <v>1603</v>
      </c>
      <c r="CC31" s="60" t="s">
        <v>1603</v>
      </c>
      <c r="CD31" s="59" t="s">
        <v>1604</v>
      </c>
      <c r="CE31" s="398" t="s">
        <v>1605</v>
      </c>
      <c r="CF31" s="1" t="s">
        <v>1606</v>
      </c>
      <c r="CG31" s="1"/>
      <c r="CH31" s="293" t="s">
        <v>1607</v>
      </c>
      <c r="CI31" s="1" t="s">
        <v>1608</v>
      </c>
      <c r="CJ31" s="1" t="s">
        <v>1609</v>
      </c>
      <c r="CK31" s="60" t="s">
        <v>698</v>
      </c>
      <c r="CL31" s="60"/>
      <c r="CM31" s="463" t="s">
        <v>1610</v>
      </c>
      <c r="CN31" s="463" t="s">
        <v>1611</v>
      </c>
      <c r="CO31" s="300" t="s">
        <v>1217</v>
      </c>
      <c r="CP31" s="300" t="s">
        <v>1613</v>
      </c>
      <c r="CQ31" s="300"/>
      <c r="CR31" s="300"/>
      <c r="CS31" s="300"/>
      <c r="CT31" s="300" t="s">
        <v>1614</v>
      </c>
      <c r="CU31" s="300"/>
      <c r="CV31" s="300" t="s">
        <v>1615</v>
      </c>
      <c r="CW31" s="300" t="s">
        <v>869</v>
      </c>
      <c r="CX31" s="300" t="s">
        <v>1616</v>
      </c>
      <c r="CY31" s="300" t="s">
        <v>1617</v>
      </c>
      <c r="CZ31" s="300" t="s">
        <v>1618</v>
      </c>
      <c r="DA31" s="300" t="s">
        <v>1619</v>
      </c>
      <c r="DB31" s="300" t="s">
        <v>1620</v>
      </c>
      <c r="DC31" s="300" t="s">
        <v>1621</v>
      </c>
      <c r="DD31" s="300" t="s">
        <v>1323</v>
      </c>
      <c r="DE31" s="300" t="s">
        <v>1622</v>
      </c>
      <c r="DF31" s="300" t="s">
        <v>1623</v>
      </c>
      <c r="DG31" s="300" t="s">
        <v>1624</v>
      </c>
      <c r="DH31" s="304">
        <f t="shared" ref="DH31:DH46" si="10">COUNTIF(C31:CI31,"*close fit*")</f>
        <v>12</v>
      </c>
      <c r="DI31" s="306"/>
      <c r="DJ31" s="306"/>
      <c r="DK31" s="306"/>
      <c r="DL31" s="306">
        <f t="shared" ref="DL31:DL55" si="11">COUNTIF($C31:$CI31,"*opposite*")</f>
        <v>0</v>
      </c>
      <c r="DM31" s="308">
        <f t="shared" ref="DM31:DM46" si="12">COUNTIF($C31:$CI31,"")+COUNTIF($C31:$CI31,"n/a")</f>
        <v>17</v>
      </c>
      <c r="DN31" s="308">
        <f t="shared" ref="DN31:DN46" si="13">78-$DH31-$DL31-$DM31</f>
        <v>49</v>
      </c>
      <c r="DO31" s="309" t="e">
        <f t="shared" ref="DO31:DO46" si="14">($DN31*2+$DH31-$DL31)/($A$1*2)</f>
        <v>#DIV/0!</v>
      </c>
    </row>
    <row r="32" spans="1:119" ht="30" customHeight="1" x14ac:dyDescent="0.2">
      <c r="A32" s="374" t="s">
        <v>1090</v>
      </c>
      <c r="B32" s="245"/>
      <c r="C32" s="245"/>
      <c r="D32" s="245" t="s">
        <v>1631</v>
      </c>
      <c r="E32" s="146" t="s">
        <v>338</v>
      </c>
      <c r="F32" s="146" t="s">
        <v>338</v>
      </c>
      <c r="G32" s="146"/>
      <c r="H32" s="146"/>
      <c r="I32" s="146" t="s">
        <v>338</v>
      </c>
      <c r="J32" s="146" t="s">
        <v>338</v>
      </c>
      <c r="K32" s="146" t="s">
        <v>338</v>
      </c>
      <c r="L32" s="146" t="s">
        <v>338</v>
      </c>
      <c r="M32" s="146" t="s">
        <v>338</v>
      </c>
      <c r="N32" s="146" t="s">
        <v>338</v>
      </c>
      <c r="O32" s="146" t="s">
        <v>338</v>
      </c>
      <c r="P32" s="146" t="s">
        <v>338</v>
      </c>
      <c r="Q32" s="146" t="s">
        <v>338</v>
      </c>
      <c r="R32" s="146"/>
      <c r="S32" s="146" t="s">
        <v>338</v>
      </c>
      <c r="T32" s="146" t="s">
        <v>338</v>
      </c>
      <c r="U32" s="146" t="s">
        <v>338</v>
      </c>
      <c r="V32" s="146" t="s">
        <v>338</v>
      </c>
      <c r="W32" s="146" t="s">
        <v>338</v>
      </c>
      <c r="X32" s="146" t="s">
        <v>338</v>
      </c>
      <c r="Y32" s="146" t="s">
        <v>338</v>
      </c>
      <c r="Z32" s="146" t="s">
        <v>338</v>
      </c>
      <c r="AA32" s="310" t="s">
        <v>338</v>
      </c>
      <c r="AB32" s="379" t="s">
        <v>1632</v>
      </c>
      <c r="AC32" s="146"/>
      <c r="AD32" s="146" t="s">
        <v>338</v>
      </c>
      <c r="AE32" s="146" t="s">
        <v>338</v>
      </c>
      <c r="AF32" s="146"/>
      <c r="AG32" s="146" t="s">
        <v>338</v>
      </c>
      <c r="AH32" s="146" t="s">
        <v>338</v>
      </c>
      <c r="AI32" s="146" t="s">
        <v>338</v>
      </c>
      <c r="AJ32" s="146" t="s">
        <v>338</v>
      </c>
      <c r="AK32" s="146" t="s">
        <v>338</v>
      </c>
      <c r="AL32" s="146" t="s">
        <v>338</v>
      </c>
      <c r="AM32" s="146" t="s">
        <v>338</v>
      </c>
      <c r="AN32" s="146" t="s">
        <v>338</v>
      </c>
      <c r="AO32" s="146" t="s">
        <v>1614</v>
      </c>
      <c r="AP32" s="146" t="s">
        <v>338</v>
      </c>
      <c r="AQ32" s="154" t="s">
        <v>338</v>
      </c>
      <c r="AR32" s="245" t="s">
        <v>1633</v>
      </c>
      <c r="AS32" s="245" t="s">
        <v>1559</v>
      </c>
      <c r="AT32" s="245" t="s">
        <v>1634</v>
      </c>
      <c r="AU32" s="110" t="s">
        <v>338</v>
      </c>
      <c r="AV32" s="110" t="s">
        <v>338</v>
      </c>
      <c r="AW32" s="382" t="s">
        <v>338</v>
      </c>
      <c r="AX32" s="110" t="s">
        <v>338</v>
      </c>
      <c r="AY32" s="110"/>
      <c r="AZ32" s="110" t="s">
        <v>338</v>
      </c>
      <c r="BA32" s="110" t="s">
        <v>338</v>
      </c>
      <c r="BB32" s="110" t="s">
        <v>338</v>
      </c>
      <c r="BC32" s="110" t="s">
        <v>338</v>
      </c>
      <c r="BD32" s="245" t="s">
        <v>1635</v>
      </c>
      <c r="BE32" s="110" t="s">
        <v>338</v>
      </c>
      <c r="BF32" s="110" t="s">
        <v>338</v>
      </c>
      <c r="BG32" s="110" t="s">
        <v>338</v>
      </c>
      <c r="BH32" s="245" t="s">
        <v>1637</v>
      </c>
      <c r="BI32" s="110" t="s">
        <v>338</v>
      </c>
      <c r="BJ32" s="110" t="s">
        <v>338</v>
      </c>
      <c r="BK32" s="110"/>
      <c r="BL32" s="110"/>
      <c r="BM32" s="110" t="s">
        <v>338</v>
      </c>
      <c r="BN32" s="110" t="s">
        <v>1638</v>
      </c>
      <c r="BO32" s="216"/>
      <c r="BP32" s="216" t="s">
        <v>1639</v>
      </c>
      <c r="BQ32" s="216" t="s">
        <v>1640</v>
      </c>
      <c r="BR32" s="148" t="s">
        <v>1641</v>
      </c>
      <c r="BS32" s="251" t="s">
        <v>1595</v>
      </c>
      <c r="BT32" s="385" t="s">
        <v>1643</v>
      </c>
      <c r="BU32" s="148" t="s">
        <v>1598</v>
      </c>
      <c r="BV32" s="148"/>
      <c r="BW32" s="291" t="s">
        <v>1645</v>
      </c>
      <c r="BX32" s="291"/>
      <c r="BY32" s="291"/>
      <c r="BZ32" s="291"/>
      <c r="CA32" s="388"/>
      <c r="CB32" s="256" t="s">
        <v>1647</v>
      </c>
      <c r="CC32" s="428" t="s">
        <v>1648</v>
      </c>
      <c r="CD32" s="256" t="s">
        <v>338</v>
      </c>
      <c r="CE32" s="214"/>
      <c r="CF32" s="214"/>
      <c r="CG32" s="214"/>
      <c r="CH32" s="367" t="s">
        <v>1650</v>
      </c>
      <c r="CI32" s="214"/>
      <c r="CJ32" s="214"/>
      <c r="CK32" s="256" t="s">
        <v>698</v>
      </c>
      <c r="CL32" s="1" t="s">
        <v>1651</v>
      </c>
      <c r="CM32" s="463" t="s">
        <v>1610</v>
      </c>
      <c r="CN32" s="463" t="s">
        <v>1611</v>
      </c>
      <c r="CO32" s="300" t="s">
        <v>931</v>
      </c>
      <c r="CP32" s="388"/>
      <c r="CQ32" s="300" t="s">
        <v>1654</v>
      </c>
      <c r="CR32" s="300"/>
      <c r="CS32" s="300"/>
      <c r="CT32" s="300" t="s">
        <v>1655</v>
      </c>
      <c r="CU32" s="300"/>
      <c r="CV32" s="300"/>
      <c r="CW32" s="300"/>
      <c r="CX32" s="388"/>
      <c r="CY32" s="300" t="s">
        <v>1656</v>
      </c>
      <c r="CZ32" s="388"/>
      <c r="DA32" s="300" t="s">
        <v>1657</v>
      </c>
      <c r="DB32" s="300"/>
      <c r="DC32" s="300"/>
      <c r="DD32" s="300" t="s">
        <v>1323</v>
      </c>
      <c r="DE32" s="300" t="s">
        <v>1659</v>
      </c>
      <c r="DF32" s="300" t="s">
        <v>1660</v>
      </c>
      <c r="DG32" s="300" t="s">
        <v>943</v>
      </c>
      <c r="DH32" s="304">
        <f t="shared" si="10"/>
        <v>7</v>
      </c>
      <c r="DI32" s="306"/>
      <c r="DJ32" s="306"/>
      <c r="DK32" s="306"/>
      <c r="DL32" s="306">
        <f t="shared" si="11"/>
        <v>0</v>
      </c>
      <c r="DM32" s="308">
        <f t="shared" si="12"/>
        <v>66</v>
      </c>
      <c r="DN32" s="308">
        <f t="shared" si="13"/>
        <v>5</v>
      </c>
      <c r="DO32" s="309" t="e">
        <f t="shared" si="14"/>
        <v>#DIV/0!</v>
      </c>
    </row>
    <row r="33" spans="1:119" ht="30" customHeight="1" x14ac:dyDescent="0.2">
      <c r="A33" s="348" t="s">
        <v>1100</v>
      </c>
      <c r="B33" s="48"/>
      <c r="C33" s="48"/>
      <c r="D33" s="48" t="s">
        <v>1661</v>
      </c>
      <c r="E33" s="350" t="s">
        <v>1663</v>
      </c>
      <c r="F33" s="350" t="s">
        <v>1664</v>
      </c>
      <c r="G33" s="350"/>
      <c r="H33" s="350"/>
      <c r="I33" s="350" t="s">
        <v>1665</v>
      </c>
      <c r="J33" s="349" t="s">
        <v>338</v>
      </c>
      <c r="K33" s="349" t="s">
        <v>338</v>
      </c>
      <c r="L33" s="350" t="s">
        <v>1666</v>
      </c>
      <c r="M33" s="349" t="s">
        <v>338</v>
      </c>
      <c r="N33" s="350" t="s">
        <v>1667</v>
      </c>
      <c r="O33" s="349" t="s">
        <v>338</v>
      </c>
      <c r="P33" s="349" t="s">
        <v>338</v>
      </c>
      <c r="Q33" s="350" t="s">
        <v>1668</v>
      </c>
      <c r="R33" s="350"/>
      <c r="S33" s="350" t="s">
        <v>1669</v>
      </c>
      <c r="T33" s="349" t="s">
        <v>338</v>
      </c>
      <c r="U33" s="350" t="s">
        <v>1670</v>
      </c>
      <c r="V33" s="350" t="s">
        <v>1671</v>
      </c>
      <c r="W33" s="349" t="s">
        <v>338</v>
      </c>
      <c r="X33" s="349" t="s">
        <v>338</v>
      </c>
      <c r="Y33" s="350" t="s">
        <v>1672</v>
      </c>
      <c r="Z33" s="350" t="s">
        <v>1673</v>
      </c>
      <c r="AA33" s="351" t="s">
        <v>338</v>
      </c>
      <c r="AB33" s="352" t="s">
        <v>1674</v>
      </c>
      <c r="AC33" s="349"/>
      <c r="AD33" s="349" t="s">
        <v>338</v>
      </c>
      <c r="AE33" s="350" t="s">
        <v>1675</v>
      </c>
      <c r="AF33" s="350"/>
      <c r="AG33" s="350" t="s">
        <v>1676</v>
      </c>
      <c r="AH33" s="350" t="s">
        <v>1677</v>
      </c>
      <c r="AI33" s="350" t="s">
        <v>1678</v>
      </c>
      <c r="AJ33" s="350" t="s">
        <v>1680</v>
      </c>
      <c r="AK33" s="350" t="s">
        <v>1681</v>
      </c>
      <c r="AL33" s="349" t="s">
        <v>338</v>
      </c>
      <c r="AM33" s="349" t="s">
        <v>338</v>
      </c>
      <c r="AN33" s="350" t="s">
        <v>1682</v>
      </c>
      <c r="AO33" s="349" t="s">
        <v>836</v>
      </c>
      <c r="AP33" s="349" t="s">
        <v>338</v>
      </c>
      <c r="AQ33" s="130" t="s">
        <v>1684</v>
      </c>
      <c r="AR33" s="356" t="s">
        <v>338</v>
      </c>
      <c r="AS33" s="356" t="s">
        <v>338</v>
      </c>
      <c r="AT33" s="356" t="s">
        <v>338</v>
      </c>
      <c r="AU33" s="354" t="s">
        <v>1562</v>
      </c>
      <c r="AV33" s="354" t="s">
        <v>1685</v>
      </c>
      <c r="AW33" s="396" t="s">
        <v>1564</v>
      </c>
      <c r="AX33" s="50" t="s">
        <v>1686</v>
      </c>
      <c r="AY33" s="50"/>
      <c r="AZ33" s="48" t="s">
        <v>1687</v>
      </c>
      <c r="BA33" s="48" t="s">
        <v>1569</v>
      </c>
      <c r="BB33" s="48" t="s">
        <v>1688</v>
      </c>
      <c r="BC33" s="48" t="s">
        <v>1571</v>
      </c>
      <c r="BD33" s="48" t="s">
        <v>1689</v>
      </c>
      <c r="BE33" s="50" t="s">
        <v>338</v>
      </c>
      <c r="BF33" s="50" t="s">
        <v>338</v>
      </c>
      <c r="BG33" s="48" t="s">
        <v>1690</v>
      </c>
      <c r="BH33" s="50" t="s">
        <v>338</v>
      </c>
      <c r="BI33" s="50" t="s">
        <v>338</v>
      </c>
      <c r="BJ33" s="48" t="s">
        <v>1691</v>
      </c>
      <c r="BK33" s="300" t="s">
        <v>906</v>
      </c>
      <c r="BL33" s="50"/>
      <c r="BM33" s="50" t="s">
        <v>1692</v>
      </c>
      <c r="BN33" s="50" t="s">
        <v>338</v>
      </c>
      <c r="BO33" s="362"/>
      <c r="BP33" s="362" t="s">
        <v>1693</v>
      </c>
      <c r="BQ33" s="103" t="s">
        <v>1694</v>
      </c>
      <c r="BR33" s="498" t="s">
        <v>1695</v>
      </c>
      <c r="BS33" s="499" t="s">
        <v>1696</v>
      </c>
      <c r="BT33" s="500" t="s">
        <v>1697</v>
      </c>
      <c r="BU33" s="501" t="s">
        <v>1598</v>
      </c>
      <c r="BV33" s="501" t="s">
        <v>1698</v>
      </c>
      <c r="BW33" s="500" t="s">
        <v>1699</v>
      </c>
      <c r="BX33" s="500"/>
      <c r="BY33" s="500"/>
      <c r="BZ33" s="500"/>
      <c r="CA33" s="434" t="s">
        <v>1700</v>
      </c>
      <c r="CB33" s="59" t="s">
        <v>1701</v>
      </c>
      <c r="CC33" s="60" t="s">
        <v>1702</v>
      </c>
      <c r="CD33" s="59" t="s">
        <v>1366</v>
      </c>
      <c r="CE33" s="59"/>
      <c r="CF33" s="1" t="s">
        <v>1703</v>
      </c>
      <c r="CG33" s="1"/>
      <c r="CH33" s="293" t="s">
        <v>1607</v>
      </c>
      <c r="CI33" s="1"/>
      <c r="CJ33" s="1" t="s">
        <v>1704</v>
      </c>
      <c r="CK33" s="60" t="s">
        <v>698</v>
      </c>
      <c r="CL33" s="60" t="s">
        <v>1705</v>
      </c>
      <c r="CM33" s="367" t="s">
        <v>1032</v>
      </c>
      <c r="CN33" s="297" t="s">
        <v>1706</v>
      </c>
      <c r="CO33" s="300" t="s">
        <v>1707</v>
      </c>
      <c r="CP33" s="300" t="s">
        <v>1708</v>
      </c>
      <c r="CQ33" s="300" t="s">
        <v>1709</v>
      </c>
      <c r="CR33" s="300"/>
      <c r="CS33" s="300"/>
      <c r="CT33" s="300" t="s">
        <v>1710</v>
      </c>
      <c r="CU33" s="300"/>
      <c r="CV33" s="300"/>
      <c r="CW33" s="300" t="s">
        <v>1711</v>
      </c>
      <c r="CX33" s="300" t="s">
        <v>1616</v>
      </c>
      <c r="CY33" s="300" t="s">
        <v>1712</v>
      </c>
      <c r="CZ33" s="300" t="s">
        <v>1713</v>
      </c>
      <c r="DA33" s="300"/>
      <c r="DB33" s="300" t="s">
        <v>1714</v>
      </c>
      <c r="DC33" s="300" t="s">
        <v>1715</v>
      </c>
      <c r="DD33" s="300" t="s">
        <v>1323</v>
      </c>
      <c r="DE33" s="300"/>
      <c r="DF33" s="300"/>
      <c r="DG33" s="300" t="s">
        <v>1716</v>
      </c>
      <c r="DH33" s="304">
        <f t="shared" si="10"/>
        <v>9</v>
      </c>
      <c r="DI33" s="306"/>
      <c r="DJ33" s="306"/>
      <c r="DK33" s="306"/>
      <c r="DL33" s="306">
        <f t="shared" si="11"/>
        <v>0</v>
      </c>
      <c r="DM33" s="308">
        <f t="shared" si="12"/>
        <v>36</v>
      </c>
      <c r="DN33" s="308">
        <f t="shared" si="13"/>
        <v>33</v>
      </c>
      <c r="DO33" s="309" t="e">
        <f t="shared" si="14"/>
        <v>#DIV/0!</v>
      </c>
    </row>
    <row r="34" spans="1:119" ht="30" customHeight="1" x14ac:dyDescent="0.2">
      <c r="A34" s="502" t="s">
        <v>1116</v>
      </c>
      <c r="B34" s="245"/>
      <c r="C34" s="245"/>
      <c r="D34" s="245" t="s">
        <v>1717</v>
      </c>
      <c r="E34" s="146" t="s">
        <v>338</v>
      </c>
      <c r="F34" s="146" t="s">
        <v>338</v>
      </c>
      <c r="G34" s="147"/>
      <c r="H34" s="147"/>
      <c r="I34" s="147" t="s">
        <v>1665</v>
      </c>
      <c r="J34" s="146" t="s">
        <v>338</v>
      </c>
      <c r="K34" s="146" t="s">
        <v>338</v>
      </c>
      <c r="L34" s="147" t="s">
        <v>1666</v>
      </c>
      <c r="M34" s="146" t="s">
        <v>338</v>
      </c>
      <c r="N34" s="147" t="s">
        <v>1667</v>
      </c>
      <c r="O34" s="146" t="s">
        <v>338</v>
      </c>
      <c r="P34" s="146" t="s">
        <v>338</v>
      </c>
      <c r="Q34" s="147" t="s">
        <v>1718</v>
      </c>
      <c r="R34" s="147"/>
      <c r="S34" s="147" t="s">
        <v>1669</v>
      </c>
      <c r="T34" s="147" t="s">
        <v>1719</v>
      </c>
      <c r="U34" s="147" t="s">
        <v>1720</v>
      </c>
      <c r="V34" s="147" t="s">
        <v>1671</v>
      </c>
      <c r="W34" s="146" t="s">
        <v>338</v>
      </c>
      <c r="X34" s="147" t="s">
        <v>1721</v>
      </c>
      <c r="Y34" s="147" t="s">
        <v>1672</v>
      </c>
      <c r="Z34" s="146" t="s">
        <v>338</v>
      </c>
      <c r="AA34" s="404" t="s">
        <v>1722</v>
      </c>
      <c r="AB34" s="379" t="s">
        <v>1723</v>
      </c>
      <c r="AC34" s="146"/>
      <c r="AD34" s="146" t="s">
        <v>338</v>
      </c>
      <c r="AE34" s="146" t="s">
        <v>338</v>
      </c>
      <c r="AF34" s="147"/>
      <c r="AG34" s="147" t="s">
        <v>1676</v>
      </c>
      <c r="AH34" s="146" t="s">
        <v>338</v>
      </c>
      <c r="AI34" s="147" t="s">
        <v>1724</v>
      </c>
      <c r="AJ34" s="147" t="s">
        <v>1725</v>
      </c>
      <c r="AK34" s="147" t="s">
        <v>1681</v>
      </c>
      <c r="AL34" s="146" t="s">
        <v>338</v>
      </c>
      <c r="AM34" s="146" t="s">
        <v>338</v>
      </c>
      <c r="AN34" s="147" t="s">
        <v>1682</v>
      </c>
      <c r="AO34" s="146" t="s">
        <v>1726</v>
      </c>
      <c r="AP34" s="146" t="s">
        <v>338</v>
      </c>
      <c r="AQ34" s="154" t="s">
        <v>1727</v>
      </c>
      <c r="AR34" s="110" t="s">
        <v>338</v>
      </c>
      <c r="AS34" s="110" t="s">
        <v>338</v>
      </c>
      <c r="AT34" s="110" t="s">
        <v>338</v>
      </c>
      <c r="AU34" s="110" t="s">
        <v>338</v>
      </c>
      <c r="AV34" s="245" t="s">
        <v>1728</v>
      </c>
      <c r="AW34" s="382" t="s">
        <v>1564</v>
      </c>
      <c r="AX34" s="110" t="s">
        <v>338</v>
      </c>
      <c r="AY34" s="110"/>
      <c r="AZ34" s="245" t="s">
        <v>1729</v>
      </c>
      <c r="BA34" s="245" t="s">
        <v>1730</v>
      </c>
      <c r="BB34" s="245" t="s">
        <v>1688</v>
      </c>
      <c r="BC34" s="110" t="s">
        <v>338</v>
      </c>
      <c r="BD34" s="245" t="s">
        <v>1689</v>
      </c>
      <c r="BE34" s="110" t="s">
        <v>338</v>
      </c>
      <c r="BF34" s="110" t="s">
        <v>338</v>
      </c>
      <c r="BG34" s="245" t="s">
        <v>1690</v>
      </c>
      <c r="BH34" s="110" t="s">
        <v>338</v>
      </c>
      <c r="BI34" s="110" t="s">
        <v>338</v>
      </c>
      <c r="BJ34" s="245" t="s">
        <v>1691</v>
      </c>
      <c r="BK34" s="245"/>
      <c r="BL34" s="110"/>
      <c r="BM34" s="110" t="s">
        <v>1731</v>
      </c>
      <c r="BN34" s="110"/>
      <c r="BO34" s="110"/>
      <c r="BP34" s="110" t="s">
        <v>1732</v>
      </c>
      <c r="BQ34" s="247" t="s">
        <v>1733</v>
      </c>
      <c r="BR34" s="249" t="s">
        <v>1734</v>
      </c>
      <c r="BS34" s="251" t="s">
        <v>1735</v>
      </c>
      <c r="BT34" s="385" t="s">
        <v>1736</v>
      </c>
      <c r="BU34" s="428" t="s">
        <v>1598</v>
      </c>
      <c r="BV34" s="428" t="s">
        <v>1737</v>
      </c>
      <c r="BW34" s="428" t="s">
        <v>1737</v>
      </c>
      <c r="BX34" s="428" t="s">
        <v>1738</v>
      </c>
      <c r="BY34" s="428"/>
      <c r="BZ34" s="428"/>
      <c r="CA34" s="428" t="s">
        <v>1739</v>
      </c>
      <c r="CB34" s="214" t="s">
        <v>1740</v>
      </c>
      <c r="CC34" s="256" t="s">
        <v>1741</v>
      </c>
      <c r="CD34" s="214" t="s">
        <v>1366</v>
      </c>
      <c r="CE34" s="214"/>
      <c r="CF34" s="287" t="s">
        <v>1742</v>
      </c>
      <c r="CG34" s="287"/>
      <c r="CH34" s="367" t="s">
        <v>1743</v>
      </c>
      <c r="CI34" s="287"/>
      <c r="CJ34" s="287" t="s">
        <v>1744</v>
      </c>
      <c r="CK34" s="256" t="s">
        <v>1745</v>
      </c>
      <c r="CL34" s="256" t="s">
        <v>1746</v>
      </c>
      <c r="CM34" s="463" t="s">
        <v>1747</v>
      </c>
      <c r="CN34" s="297" t="s">
        <v>1748</v>
      </c>
      <c r="CO34" s="300"/>
      <c r="CP34" s="300" t="s">
        <v>1749</v>
      </c>
      <c r="CQ34" s="300" t="s">
        <v>1750</v>
      </c>
      <c r="CR34" s="300"/>
      <c r="CS34" s="300"/>
      <c r="CT34" s="300"/>
      <c r="CU34" s="300"/>
      <c r="CV34" s="300"/>
      <c r="CW34" s="300" t="s">
        <v>1711</v>
      </c>
      <c r="CX34" s="300" t="s">
        <v>1743</v>
      </c>
      <c r="CY34" s="300" t="s">
        <v>1751</v>
      </c>
      <c r="CZ34" s="300"/>
      <c r="DA34" s="300"/>
      <c r="DB34" s="300" t="s">
        <v>1752</v>
      </c>
      <c r="DC34" s="300"/>
      <c r="DD34" s="300" t="s">
        <v>1323</v>
      </c>
      <c r="DE34" s="300"/>
      <c r="DF34" s="300" t="s">
        <v>1660</v>
      </c>
      <c r="DG34" s="300" t="s">
        <v>943</v>
      </c>
      <c r="DH34" s="304">
        <f t="shared" si="10"/>
        <v>7</v>
      </c>
      <c r="DI34" s="306"/>
      <c r="DJ34" s="306"/>
      <c r="DK34" s="306"/>
      <c r="DL34" s="306">
        <f t="shared" si="11"/>
        <v>1</v>
      </c>
      <c r="DM34" s="308">
        <f t="shared" si="12"/>
        <v>41</v>
      </c>
      <c r="DN34" s="308">
        <f t="shared" si="13"/>
        <v>29</v>
      </c>
      <c r="DO34" s="309" t="e">
        <f t="shared" si="14"/>
        <v>#DIV/0!</v>
      </c>
    </row>
    <row r="35" spans="1:119" ht="30" customHeight="1" x14ac:dyDescent="0.2">
      <c r="A35" s="503" t="s">
        <v>1128</v>
      </c>
      <c r="B35" s="50"/>
      <c r="C35" s="50"/>
      <c r="D35" s="50" t="s">
        <v>338</v>
      </c>
      <c r="E35" s="38" t="s">
        <v>338</v>
      </c>
      <c r="F35" s="38" t="s">
        <v>338</v>
      </c>
      <c r="G35" s="38"/>
      <c r="H35" s="38"/>
      <c r="I35" s="38" t="s">
        <v>338</v>
      </c>
      <c r="J35" s="38" t="s">
        <v>338</v>
      </c>
      <c r="K35" s="38" t="s">
        <v>338</v>
      </c>
      <c r="L35" s="38" t="s">
        <v>338</v>
      </c>
      <c r="M35" s="38" t="s">
        <v>338</v>
      </c>
      <c r="N35" s="38" t="s">
        <v>338</v>
      </c>
      <c r="O35" s="38" t="s">
        <v>338</v>
      </c>
      <c r="P35" s="38" t="s">
        <v>338</v>
      </c>
      <c r="Q35" s="38" t="s">
        <v>338</v>
      </c>
      <c r="R35" s="38"/>
      <c r="S35" s="38" t="s">
        <v>338</v>
      </c>
      <c r="T35" s="38" t="s">
        <v>338</v>
      </c>
      <c r="U35" s="38" t="s">
        <v>338</v>
      </c>
      <c r="V35" s="38" t="s">
        <v>338</v>
      </c>
      <c r="W35" s="38" t="s">
        <v>338</v>
      </c>
      <c r="X35" s="38" t="s">
        <v>338</v>
      </c>
      <c r="Y35" s="38" t="s">
        <v>338</v>
      </c>
      <c r="Z35" s="38" t="s">
        <v>338</v>
      </c>
      <c r="AA35" s="190" t="s">
        <v>338</v>
      </c>
      <c r="AB35" s="44" t="s">
        <v>338</v>
      </c>
      <c r="AC35" s="38"/>
      <c r="AD35" s="38" t="s">
        <v>338</v>
      </c>
      <c r="AE35" s="38" t="s">
        <v>338</v>
      </c>
      <c r="AF35" s="38"/>
      <c r="AG35" s="38" t="s">
        <v>338</v>
      </c>
      <c r="AH35" s="38" t="s">
        <v>338</v>
      </c>
      <c r="AI35" s="38" t="s">
        <v>338</v>
      </c>
      <c r="AJ35" s="38" t="s">
        <v>338</v>
      </c>
      <c r="AK35" s="38" t="s">
        <v>338</v>
      </c>
      <c r="AL35" s="38" t="s">
        <v>338</v>
      </c>
      <c r="AM35" s="38" t="s">
        <v>338</v>
      </c>
      <c r="AN35" s="38" t="s">
        <v>338</v>
      </c>
      <c r="AO35" s="38" t="s">
        <v>338</v>
      </c>
      <c r="AP35" s="38" t="s">
        <v>338</v>
      </c>
      <c r="AQ35" s="50" t="s">
        <v>338</v>
      </c>
      <c r="AR35" s="50" t="s">
        <v>338</v>
      </c>
      <c r="AS35" s="50" t="s">
        <v>338</v>
      </c>
      <c r="AT35" s="50" t="s">
        <v>338</v>
      </c>
      <c r="AU35" s="48" t="s">
        <v>1562</v>
      </c>
      <c r="AV35" s="50" t="s">
        <v>338</v>
      </c>
      <c r="AW35" s="396" t="s">
        <v>338</v>
      </c>
      <c r="AX35" s="50" t="s">
        <v>338</v>
      </c>
      <c r="AY35" s="50"/>
      <c r="AZ35" s="50" t="s">
        <v>338</v>
      </c>
      <c r="BA35" s="50" t="s">
        <v>338</v>
      </c>
      <c r="BB35" s="50" t="s">
        <v>338</v>
      </c>
      <c r="BC35" s="50" t="s">
        <v>338</v>
      </c>
      <c r="BD35" s="50" t="s">
        <v>338</v>
      </c>
      <c r="BE35" s="50" t="s">
        <v>338</v>
      </c>
      <c r="BF35" s="50" t="s">
        <v>338</v>
      </c>
      <c r="BG35" s="50" t="s">
        <v>338</v>
      </c>
      <c r="BH35" s="50" t="s">
        <v>338</v>
      </c>
      <c r="BI35" s="50" t="s">
        <v>338</v>
      </c>
      <c r="BJ35" s="50" t="s">
        <v>338</v>
      </c>
      <c r="BK35" s="50"/>
      <c r="BL35" s="50"/>
      <c r="BM35" s="50" t="s">
        <v>1753</v>
      </c>
      <c r="BN35" s="50"/>
      <c r="BO35" s="103"/>
      <c r="BP35" s="103"/>
      <c r="BQ35" s="102" t="s">
        <v>338</v>
      </c>
      <c r="BR35" s="504"/>
      <c r="BS35" s="105"/>
      <c r="BT35" s="105" t="s">
        <v>344</v>
      </c>
      <c r="BU35" s="504"/>
      <c r="BV35" s="104" t="s">
        <v>1754</v>
      </c>
      <c r="BW35" s="104" t="s">
        <v>1754</v>
      </c>
      <c r="BX35" s="104"/>
      <c r="BY35" s="104"/>
      <c r="BZ35" s="104"/>
      <c r="CA35" s="504"/>
      <c r="CB35" s="60" t="s">
        <v>338</v>
      </c>
      <c r="CC35" s="60" t="s">
        <v>338</v>
      </c>
      <c r="CD35" s="60" t="s">
        <v>338</v>
      </c>
      <c r="CE35" s="51"/>
      <c r="CF35" s="51"/>
      <c r="CG35" s="51"/>
      <c r="CH35" s="367"/>
      <c r="CI35" s="51"/>
      <c r="CJ35" s="51"/>
      <c r="CK35" s="60" t="s">
        <v>698</v>
      </c>
      <c r="CL35" s="60" t="s">
        <v>338</v>
      </c>
      <c r="CM35" s="60"/>
      <c r="CN35" s="297" t="s">
        <v>1755</v>
      </c>
      <c r="CO35" s="300"/>
      <c r="CP35" s="300"/>
      <c r="CQ35" s="300"/>
      <c r="CR35" s="300"/>
      <c r="CS35" s="300" t="s">
        <v>1756</v>
      </c>
      <c r="CT35" s="300"/>
      <c r="CU35" s="300"/>
      <c r="CV35" s="300"/>
      <c r="CW35" s="300"/>
      <c r="CX35" s="300"/>
      <c r="CY35" s="300" t="s">
        <v>1757</v>
      </c>
      <c r="CZ35" s="300" t="s">
        <v>1758</v>
      </c>
      <c r="DA35" s="300" t="s">
        <v>1619</v>
      </c>
      <c r="DB35" s="300"/>
      <c r="DC35" s="300" t="s">
        <v>1759</v>
      </c>
      <c r="DD35" s="300" t="s">
        <v>1760</v>
      </c>
      <c r="DE35" s="300"/>
      <c r="DF35" s="300" t="s">
        <v>1761</v>
      </c>
      <c r="DG35" s="300" t="s">
        <v>1762</v>
      </c>
      <c r="DH35" s="304">
        <f t="shared" si="10"/>
        <v>2</v>
      </c>
      <c r="DI35" s="306"/>
      <c r="DJ35" s="306"/>
      <c r="DK35" s="306"/>
      <c r="DL35" s="306">
        <f t="shared" si="11"/>
        <v>0</v>
      </c>
      <c r="DM35" s="308">
        <f t="shared" si="12"/>
        <v>80</v>
      </c>
      <c r="DN35" s="308">
        <f t="shared" si="13"/>
        <v>-4</v>
      </c>
      <c r="DO35" s="309" t="e">
        <f t="shared" si="14"/>
        <v>#DIV/0!</v>
      </c>
    </row>
    <row r="36" spans="1:119" ht="30" customHeight="1" x14ac:dyDescent="0.2">
      <c r="A36" s="502" t="s">
        <v>1130</v>
      </c>
      <c r="B36" s="245"/>
      <c r="C36" s="245"/>
      <c r="D36" s="245" t="s">
        <v>1763</v>
      </c>
      <c r="E36" s="146" t="s">
        <v>338</v>
      </c>
      <c r="F36" s="146" t="s">
        <v>338</v>
      </c>
      <c r="G36" s="147"/>
      <c r="H36" s="147"/>
      <c r="I36" s="147" t="s">
        <v>1764</v>
      </c>
      <c r="J36" s="146" t="s">
        <v>338</v>
      </c>
      <c r="K36" s="147" t="s">
        <v>1765</v>
      </c>
      <c r="L36" s="146" t="s">
        <v>338</v>
      </c>
      <c r="M36" s="146" t="s">
        <v>338</v>
      </c>
      <c r="N36" s="147" t="s">
        <v>1766</v>
      </c>
      <c r="O36" s="146" t="s">
        <v>338</v>
      </c>
      <c r="P36" s="146" t="s">
        <v>338</v>
      </c>
      <c r="Q36" s="147" t="s">
        <v>1767</v>
      </c>
      <c r="R36" s="146"/>
      <c r="S36" s="146" t="s">
        <v>338</v>
      </c>
      <c r="T36" s="147" t="s">
        <v>1768</v>
      </c>
      <c r="U36" s="147" t="s">
        <v>1769</v>
      </c>
      <c r="V36" s="146" t="s">
        <v>338</v>
      </c>
      <c r="W36" s="146" t="s">
        <v>338</v>
      </c>
      <c r="X36" s="146" t="s">
        <v>338</v>
      </c>
      <c r="Y36" s="146" t="s">
        <v>338</v>
      </c>
      <c r="Z36" s="146" t="s">
        <v>338</v>
      </c>
      <c r="AA36" s="176" t="s">
        <v>338</v>
      </c>
      <c r="AB36" s="212" t="s">
        <v>338</v>
      </c>
      <c r="AC36" s="146"/>
      <c r="AD36" s="146" t="s">
        <v>338</v>
      </c>
      <c r="AE36" s="146" t="s">
        <v>338</v>
      </c>
      <c r="AF36" s="146"/>
      <c r="AG36" s="146" t="s">
        <v>338</v>
      </c>
      <c r="AH36" s="146" t="s">
        <v>338</v>
      </c>
      <c r="AI36" s="147" t="s">
        <v>1770</v>
      </c>
      <c r="AJ36" s="147" t="s">
        <v>1771</v>
      </c>
      <c r="AK36" s="146" t="s">
        <v>338</v>
      </c>
      <c r="AL36" s="146" t="s">
        <v>338</v>
      </c>
      <c r="AM36" s="147" t="s">
        <v>1772</v>
      </c>
      <c r="AN36" s="147" t="s">
        <v>1773</v>
      </c>
      <c r="AO36" s="146" t="s">
        <v>338</v>
      </c>
      <c r="AP36" s="146" t="s">
        <v>338</v>
      </c>
      <c r="AQ36" s="154" t="s">
        <v>338</v>
      </c>
      <c r="AR36" s="110" t="s">
        <v>338</v>
      </c>
      <c r="AS36" s="110" t="s">
        <v>338</v>
      </c>
      <c r="AT36" s="245" t="s">
        <v>1774</v>
      </c>
      <c r="AU36" s="110" t="s">
        <v>338</v>
      </c>
      <c r="AV36" s="245" t="s">
        <v>1775</v>
      </c>
      <c r="AW36" s="382" t="s">
        <v>338</v>
      </c>
      <c r="AX36" s="110" t="s">
        <v>338</v>
      </c>
      <c r="AY36" s="110"/>
      <c r="AZ36" s="245" t="s">
        <v>1776</v>
      </c>
      <c r="BA36" s="110" t="s">
        <v>338</v>
      </c>
      <c r="BB36" s="110" t="s">
        <v>338</v>
      </c>
      <c r="BC36" s="110" t="s">
        <v>338</v>
      </c>
      <c r="BD36" s="245" t="s">
        <v>1777</v>
      </c>
      <c r="BE36" s="245" t="s">
        <v>1778</v>
      </c>
      <c r="BF36" s="110" t="s">
        <v>338</v>
      </c>
      <c r="BG36" s="110" t="s">
        <v>338</v>
      </c>
      <c r="BH36" s="110" t="s">
        <v>338</v>
      </c>
      <c r="BI36" s="110" t="s">
        <v>338</v>
      </c>
      <c r="BJ36" s="110" t="s">
        <v>338</v>
      </c>
      <c r="BK36" s="110"/>
      <c r="BL36" s="110"/>
      <c r="BM36" s="110" t="s">
        <v>338</v>
      </c>
      <c r="BN36" s="110"/>
      <c r="BO36" s="216"/>
      <c r="BP36" s="216" t="s">
        <v>1779</v>
      </c>
      <c r="BQ36" s="216" t="s">
        <v>338</v>
      </c>
      <c r="BR36" s="148" t="s">
        <v>1780</v>
      </c>
      <c r="BS36" s="385"/>
      <c r="BT36" s="385" t="s">
        <v>1781</v>
      </c>
      <c r="BU36" s="148" t="s">
        <v>1782</v>
      </c>
      <c r="BV36" s="1" t="s">
        <v>1783</v>
      </c>
      <c r="BW36" s="1" t="s">
        <v>1783</v>
      </c>
      <c r="BX36" s="1" t="s">
        <v>1784</v>
      </c>
      <c r="BY36" s="1"/>
      <c r="BZ36" s="1"/>
      <c r="CA36" s="148" t="s">
        <v>1785</v>
      </c>
      <c r="CB36" s="214" t="s">
        <v>1786</v>
      </c>
      <c r="CC36" s="256" t="s">
        <v>1787</v>
      </c>
      <c r="CD36" s="214" t="s">
        <v>1788</v>
      </c>
      <c r="CE36" s="214"/>
      <c r="CF36" s="1" t="s">
        <v>1789</v>
      </c>
      <c r="CG36" s="1"/>
      <c r="CH36" s="367" t="s">
        <v>1790</v>
      </c>
      <c r="CI36" s="1"/>
      <c r="CJ36" s="1" t="s">
        <v>1791</v>
      </c>
      <c r="CK36" s="256" t="s">
        <v>698</v>
      </c>
      <c r="CL36" s="256" t="s">
        <v>1792</v>
      </c>
      <c r="CM36" s="1" t="s">
        <v>1793</v>
      </c>
      <c r="CN36" s="297" t="s">
        <v>1706</v>
      </c>
      <c r="CO36" s="300" t="s">
        <v>1794</v>
      </c>
      <c r="CP36" s="300"/>
      <c r="CQ36" s="300" t="s">
        <v>1795</v>
      </c>
      <c r="CR36" s="300"/>
      <c r="CS36" s="300"/>
      <c r="CT36" s="300" t="s">
        <v>1796</v>
      </c>
      <c r="CU36" s="300"/>
      <c r="CV36" s="300"/>
      <c r="CW36" s="300" t="s">
        <v>869</v>
      </c>
      <c r="CX36" s="300" t="s">
        <v>1790</v>
      </c>
      <c r="CY36" s="300" t="s">
        <v>1797</v>
      </c>
      <c r="CZ36" s="300" t="s">
        <v>936</v>
      </c>
      <c r="DA36" s="300" t="s">
        <v>937</v>
      </c>
      <c r="DB36" s="300" t="s">
        <v>1798</v>
      </c>
      <c r="DC36" s="388"/>
      <c r="DD36" s="300" t="s">
        <v>1799</v>
      </c>
      <c r="DE36" s="300" t="s">
        <v>1800</v>
      </c>
      <c r="DF36" s="300" t="s">
        <v>1801</v>
      </c>
      <c r="DG36" s="300" t="s">
        <v>1802</v>
      </c>
      <c r="DH36" s="304">
        <f t="shared" si="10"/>
        <v>5</v>
      </c>
      <c r="DI36" s="306"/>
      <c r="DJ36" s="306"/>
      <c r="DK36" s="306"/>
      <c r="DL36" s="306">
        <f t="shared" si="11"/>
        <v>0</v>
      </c>
      <c r="DM36" s="308">
        <f t="shared" si="12"/>
        <v>56</v>
      </c>
      <c r="DN36" s="308">
        <f t="shared" si="13"/>
        <v>17</v>
      </c>
      <c r="DO36" s="309" t="e">
        <f t="shared" si="14"/>
        <v>#DIV/0!</v>
      </c>
    </row>
    <row r="37" spans="1:119" ht="30" customHeight="1" x14ac:dyDescent="0.2">
      <c r="A37" s="348" t="s">
        <v>1145</v>
      </c>
      <c r="B37" s="50"/>
      <c r="C37" s="50"/>
      <c r="D37" s="50" t="s">
        <v>338</v>
      </c>
      <c r="E37" s="349" t="s">
        <v>338</v>
      </c>
      <c r="F37" s="349" t="s">
        <v>338</v>
      </c>
      <c r="G37" s="349"/>
      <c r="H37" s="349"/>
      <c r="I37" s="349" t="s">
        <v>338</v>
      </c>
      <c r="J37" s="349" t="s">
        <v>338</v>
      </c>
      <c r="K37" s="349" t="s">
        <v>338</v>
      </c>
      <c r="L37" s="349" t="s">
        <v>338</v>
      </c>
      <c r="M37" s="349" t="s">
        <v>338</v>
      </c>
      <c r="N37" s="349" t="s">
        <v>338</v>
      </c>
      <c r="O37" s="349" t="s">
        <v>338</v>
      </c>
      <c r="P37" s="349" t="s">
        <v>338</v>
      </c>
      <c r="Q37" s="349" t="s">
        <v>338</v>
      </c>
      <c r="R37" s="349"/>
      <c r="S37" s="349" t="s">
        <v>338</v>
      </c>
      <c r="T37" s="349" t="s">
        <v>338</v>
      </c>
      <c r="U37" s="349" t="s">
        <v>338</v>
      </c>
      <c r="V37" s="349" t="s">
        <v>338</v>
      </c>
      <c r="W37" s="349" t="s">
        <v>338</v>
      </c>
      <c r="X37" s="349" t="s">
        <v>338</v>
      </c>
      <c r="Y37" s="349" t="s">
        <v>338</v>
      </c>
      <c r="Z37" s="349" t="s">
        <v>338</v>
      </c>
      <c r="AA37" s="505" t="s">
        <v>338</v>
      </c>
      <c r="AB37" s="506" t="s">
        <v>338</v>
      </c>
      <c r="AC37" s="349"/>
      <c r="AD37" s="349" t="s">
        <v>338</v>
      </c>
      <c r="AE37" s="349" t="s">
        <v>338</v>
      </c>
      <c r="AF37" s="349"/>
      <c r="AG37" s="349" t="s">
        <v>338</v>
      </c>
      <c r="AH37" s="349" t="s">
        <v>338</v>
      </c>
      <c r="AI37" s="349" t="s">
        <v>338</v>
      </c>
      <c r="AJ37" s="349" t="s">
        <v>338</v>
      </c>
      <c r="AK37" s="349" t="s">
        <v>338</v>
      </c>
      <c r="AL37" s="349" t="s">
        <v>338</v>
      </c>
      <c r="AM37" s="349" t="s">
        <v>338</v>
      </c>
      <c r="AN37" s="349" t="s">
        <v>338</v>
      </c>
      <c r="AO37" s="349" t="s">
        <v>1614</v>
      </c>
      <c r="AP37" s="349" t="s">
        <v>338</v>
      </c>
      <c r="AQ37" s="130" t="s">
        <v>338</v>
      </c>
      <c r="AR37" s="356" t="s">
        <v>338</v>
      </c>
      <c r="AS37" s="356" t="s">
        <v>338</v>
      </c>
      <c r="AT37" s="356" t="s">
        <v>338</v>
      </c>
      <c r="AU37" s="356" t="s">
        <v>338</v>
      </c>
      <c r="AV37" s="356" t="s">
        <v>338</v>
      </c>
      <c r="AW37" s="396" t="s">
        <v>338</v>
      </c>
      <c r="AX37" s="50" t="s">
        <v>338</v>
      </c>
      <c r="AY37" s="50"/>
      <c r="AZ37" s="50" t="s">
        <v>338</v>
      </c>
      <c r="BA37" s="50" t="s">
        <v>338</v>
      </c>
      <c r="BB37" s="50" t="s">
        <v>338</v>
      </c>
      <c r="BC37" s="50" t="s">
        <v>338</v>
      </c>
      <c r="BD37" s="50" t="s">
        <v>338</v>
      </c>
      <c r="BE37" s="50" t="s">
        <v>338</v>
      </c>
      <c r="BF37" s="50" t="s">
        <v>338</v>
      </c>
      <c r="BG37" s="50" t="s">
        <v>338</v>
      </c>
      <c r="BH37" s="50" t="s">
        <v>338</v>
      </c>
      <c r="BI37" s="50" t="s">
        <v>338</v>
      </c>
      <c r="BJ37" s="50" t="s">
        <v>338</v>
      </c>
      <c r="BK37" s="50"/>
      <c r="BL37" s="50"/>
      <c r="BM37" s="50" t="s">
        <v>338</v>
      </c>
      <c r="BN37" s="50"/>
      <c r="BO37" s="102"/>
      <c r="BP37" s="102" t="s">
        <v>338</v>
      </c>
      <c r="BQ37" s="102" t="s">
        <v>338</v>
      </c>
      <c r="BR37" s="104"/>
      <c r="BS37" s="105"/>
      <c r="BT37" s="105" t="s">
        <v>344</v>
      </c>
      <c r="BU37" s="104"/>
      <c r="BV37" s="1" t="s">
        <v>1803</v>
      </c>
      <c r="BW37" s="1" t="s">
        <v>1803</v>
      </c>
      <c r="BX37" s="1"/>
      <c r="BY37" s="1"/>
      <c r="BZ37" s="1"/>
      <c r="CA37" s="104"/>
      <c r="CB37" s="60" t="s">
        <v>338</v>
      </c>
      <c r="CC37" s="60" t="s">
        <v>338</v>
      </c>
      <c r="CD37" s="60" t="s">
        <v>338</v>
      </c>
      <c r="CE37" s="59"/>
      <c r="CF37" s="59"/>
      <c r="CG37" s="59"/>
      <c r="CH37" s="293" t="s">
        <v>1804</v>
      </c>
      <c r="CI37" s="59"/>
      <c r="CJ37" s="1" t="s">
        <v>1791</v>
      </c>
      <c r="CK37" s="60" t="s">
        <v>698</v>
      </c>
      <c r="CL37" s="60"/>
      <c r="CM37" s="388"/>
      <c r="CN37" s="388"/>
      <c r="CO37" s="300"/>
      <c r="CP37" s="300"/>
      <c r="CQ37" s="300"/>
      <c r="CR37" s="388"/>
      <c r="CS37" s="300"/>
      <c r="CT37" s="300" t="s">
        <v>1614</v>
      </c>
      <c r="CU37" s="300"/>
      <c r="CV37" s="300"/>
      <c r="CW37" s="300"/>
      <c r="CX37" s="300"/>
      <c r="CY37" s="300"/>
      <c r="CZ37" s="300"/>
      <c r="DA37" s="300"/>
      <c r="DB37" s="300"/>
      <c r="DC37" s="300" t="s">
        <v>1805</v>
      </c>
      <c r="DD37" s="388"/>
      <c r="DE37" s="300"/>
      <c r="DF37" s="300" t="s">
        <v>1806</v>
      </c>
      <c r="DG37" s="388"/>
      <c r="DH37" s="304">
        <f t="shared" si="10"/>
        <v>0</v>
      </c>
      <c r="DI37" s="306"/>
      <c r="DJ37" s="306"/>
      <c r="DK37" s="306"/>
      <c r="DL37" s="306">
        <f t="shared" si="11"/>
        <v>0</v>
      </c>
      <c r="DM37" s="308">
        <f t="shared" si="12"/>
        <v>80</v>
      </c>
      <c r="DN37" s="308">
        <f t="shared" si="13"/>
        <v>-2</v>
      </c>
      <c r="DO37" s="309" t="e">
        <f t="shared" si="14"/>
        <v>#DIV/0!</v>
      </c>
    </row>
    <row r="38" spans="1:119" ht="30" customHeight="1" x14ac:dyDescent="0.2">
      <c r="A38" s="502" t="s">
        <v>1151</v>
      </c>
      <c r="B38" s="110"/>
      <c r="C38" s="110"/>
      <c r="D38" s="110" t="s">
        <v>338</v>
      </c>
      <c r="E38" s="146" t="s">
        <v>1460</v>
      </c>
      <c r="F38" s="146" t="s">
        <v>338</v>
      </c>
      <c r="G38" s="146"/>
      <c r="H38" s="146"/>
      <c r="I38" s="146" t="s">
        <v>338</v>
      </c>
      <c r="J38" s="146" t="s">
        <v>338</v>
      </c>
      <c r="K38" s="146" t="s">
        <v>338</v>
      </c>
      <c r="L38" s="146" t="s">
        <v>338</v>
      </c>
      <c r="M38" s="146" t="s">
        <v>338</v>
      </c>
      <c r="N38" s="146" t="s">
        <v>338</v>
      </c>
      <c r="O38" s="146" t="s">
        <v>338</v>
      </c>
      <c r="P38" s="146" t="s">
        <v>338</v>
      </c>
      <c r="Q38" s="146" t="s">
        <v>338</v>
      </c>
      <c r="R38" s="146"/>
      <c r="S38" s="146" t="s">
        <v>338</v>
      </c>
      <c r="T38" s="146" t="s">
        <v>338</v>
      </c>
      <c r="U38" s="146" t="s">
        <v>1807</v>
      </c>
      <c r="V38" s="146" t="s">
        <v>338</v>
      </c>
      <c r="W38" s="146" t="s">
        <v>338</v>
      </c>
      <c r="X38" s="146" t="s">
        <v>338</v>
      </c>
      <c r="Y38" s="146" t="s">
        <v>338</v>
      </c>
      <c r="Z38" s="146" t="s">
        <v>338</v>
      </c>
      <c r="AA38" s="507" t="s">
        <v>338</v>
      </c>
      <c r="AB38" s="212" t="s">
        <v>338</v>
      </c>
      <c r="AC38" s="146"/>
      <c r="AD38" s="146" t="s">
        <v>338</v>
      </c>
      <c r="AE38" s="146" t="s">
        <v>338</v>
      </c>
      <c r="AF38" s="146"/>
      <c r="AG38" s="146" t="s">
        <v>338</v>
      </c>
      <c r="AH38" s="146" t="s">
        <v>338</v>
      </c>
      <c r="AI38" s="146" t="s">
        <v>338</v>
      </c>
      <c r="AJ38" s="146" t="s">
        <v>338</v>
      </c>
      <c r="AK38" s="146" t="s">
        <v>338</v>
      </c>
      <c r="AL38" s="146" t="s">
        <v>338</v>
      </c>
      <c r="AM38" s="146" t="s">
        <v>338</v>
      </c>
      <c r="AN38" s="146" t="s">
        <v>338</v>
      </c>
      <c r="AO38" s="146" t="s">
        <v>338</v>
      </c>
      <c r="AP38" s="146" t="s">
        <v>338</v>
      </c>
      <c r="AQ38" s="154" t="s">
        <v>338</v>
      </c>
      <c r="AR38" s="110" t="s">
        <v>338</v>
      </c>
      <c r="AS38" s="110" t="s">
        <v>338</v>
      </c>
      <c r="AT38" s="110" t="s">
        <v>338</v>
      </c>
      <c r="AU38" s="110" t="s">
        <v>338</v>
      </c>
      <c r="AV38" s="110" t="s">
        <v>338</v>
      </c>
      <c r="AW38" s="382" t="s">
        <v>338</v>
      </c>
      <c r="AX38" s="110" t="s">
        <v>338</v>
      </c>
      <c r="AY38" s="110"/>
      <c r="AZ38" s="110" t="s">
        <v>338</v>
      </c>
      <c r="BA38" s="110" t="s">
        <v>338</v>
      </c>
      <c r="BB38" s="110" t="s">
        <v>338</v>
      </c>
      <c r="BC38" s="110" t="s">
        <v>338</v>
      </c>
      <c r="BD38" s="110" t="s">
        <v>338</v>
      </c>
      <c r="BE38" s="110" t="s">
        <v>338</v>
      </c>
      <c r="BF38" s="110" t="s">
        <v>338</v>
      </c>
      <c r="BG38" s="110" t="s">
        <v>338</v>
      </c>
      <c r="BH38" s="110" t="s">
        <v>338</v>
      </c>
      <c r="BI38" s="110" t="s">
        <v>338</v>
      </c>
      <c r="BJ38" s="110" t="s">
        <v>338</v>
      </c>
      <c r="BK38" s="110"/>
      <c r="BL38" s="110" t="s">
        <v>338</v>
      </c>
      <c r="BM38" s="110" t="s">
        <v>338</v>
      </c>
      <c r="BN38" s="110"/>
      <c r="BO38" s="216"/>
      <c r="BP38" s="216" t="s">
        <v>338</v>
      </c>
      <c r="BQ38" s="216" t="s">
        <v>338</v>
      </c>
      <c r="BR38" s="249"/>
      <c r="BS38" s="251"/>
      <c r="BT38" s="251" t="s">
        <v>344</v>
      </c>
      <c r="BU38" s="249"/>
      <c r="BV38" s="249" t="s">
        <v>1808</v>
      </c>
      <c r="BW38" s="249" t="s">
        <v>1808</v>
      </c>
      <c r="BX38" s="249"/>
      <c r="BY38" s="249"/>
      <c r="BZ38" s="249"/>
      <c r="CA38" s="249" t="s">
        <v>338</v>
      </c>
      <c r="CB38" s="256" t="s">
        <v>338</v>
      </c>
      <c r="CC38" s="256" t="s">
        <v>338</v>
      </c>
      <c r="CD38" s="256" t="s">
        <v>338</v>
      </c>
      <c r="CE38" s="214"/>
      <c r="CF38" s="214"/>
      <c r="CG38" s="214"/>
      <c r="CH38" s="388"/>
      <c r="CI38" s="214"/>
      <c r="CJ38" s="214"/>
      <c r="CK38" s="256" t="s">
        <v>698</v>
      </c>
      <c r="CL38" s="256"/>
      <c r="CM38" s="1"/>
      <c r="CN38" s="1"/>
      <c r="CO38" s="1"/>
      <c r="CP38" s="1"/>
      <c r="CQ38" s="1"/>
      <c r="CR38" s="1"/>
      <c r="CS38" s="1"/>
      <c r="CT38" s="1"/>
      <c r="CU38" s="1"/>
      <c r="CV38" s="1"/>
      <c r="CW38" s="1"/>
      <c r="CX38" s="1"/>
      <c r="CY38" s="1"/>
      <c r="CZ38" s="300" t="s">
        <v>1809</v>
      </c>
      <c r="DA38" s="1"/>
      <c r="DB38" s="1"/>
      <c r="DC38" s="1"/>
      <c r="DD38" s="1"/>
      <c r="DE38" s="1"/>
      <c r="DF38" s="1"/>
      <c r="DG38" s="1"/>
      <c r="DH38" s="304">
        <f t="shared" si="10"/>
        <v>0</v>
      </c>
      <c r="DI38" s="306"/>
      <c r="DJ38" s="306"/>
      <c r="DK38" s="306"/>
      <c r="DL38" s="306">
        <f t="shared" si="11"/>
        <v>0</v>
      </c>
      <c r="DM38" s="308">
        <f t="shared" si="12"/>
        <v>80</v>
      </c>
      <c r="DN38" s="308">
        <f t="shared" si="13"/>
        <v>-2</v>
      </c>
      <c r="DO38" s="309" t="e">
        <f t="shared" si="14"/>
        <v>#DIV/0!</v>
      </c>
    </row>
    <row r="39" spans="1:119" ht="30" customHeight="1" x14ac:dyDescent="0.2">
      <c r="A39" s="348" t="s">
        <v>1153</v>
      </c>
      <c r="B39" s="50"/>
      <c r="C39" s="50"/>
      <c r="D39" s="50" t="s">
        <v>338</v>
      </c>
      <c r="E39" s="350" t="s">
        <v>1810</v>
      </c>
      <c r="F39" s="349" t="s">
        <v>338</v>
      </c>
      <c r="G39" s="349"/>
      <c r="H39" s="349"/>
      <c r="I39" s="349" t="s">
        <v>338</v>
      </c>
      <c r="J39" s="349" t="s">
        <v>338</v>
      </c>
      <c r="K39" s="349" t="s">
        <v>338</v>
      </c>
      <c r="L39" s="349" t="s">
        <v>338</v>
      </c>
      <c r="M39" s="350" t="s">
        <v>1811</v>
      </c>
      <c r="N39" s="349" t="s">
        <v>338</v>
      </c>
      <c r="O39" s="349" t="s">
        <v>338</v>
      </c>
      <c r="P39" s="349" t="s">
        <v>338</v>
      </c>
      <c r="Q39" s="349" t="s">
        <v>338</v>
      </c>
      <c r="R39" s="349"/>
      <c r="S39" s="349" t="s">
        <v>338</v>
      </c>
      <c r="T39" s="349" t="s">
        <v>338</v>
      </c>
      <c r="U39" s="349" t="s">
        <v>1807</v>
      </c>
      <c r="V39" s="349" t="s">
        <v>338</v>
      </c>
      <c r="W39" s="349" t="s">
        <v>338</v>
      </c>
      <c r="X39" s="349" t="s">
        <v>338</v>
      </c>
      <c r="Y39" s="349" t="s">
        <v>338</v>
      </c>
      <c r="Z39" s="349" t="s">
        <v>338</v>
      </c>
      <c r="AA39" s="505" t="s">
        <v>1812</v>
      </c>
      <c r="AB39" s="352" t="s">
        <v>1813</v>
      </c>
      <c r="AC39" s="350"/>
      <c r="AD39" s="350" t="s">
        <v>1814</v>
      </c>
      <c r="AE39" s="349" t="s">
        <v>338</v>
      </c>
      <c r="AF39" s="350"/>
      <c r="AG39" s="350" t="s">
        <v>1815</v>
      </c>
      <c r="AH39" s="349" t="s">
        <v>338</v>
      </c>
      <c r="AI39" s="349" t="s">
        <v>338</v>
      </c>
      <c r="AJ39" s="349" t="s">
        <v>338</v>
      </c>
      <c r="AK39" s="349" t="s">
        <v>338</v>
      </c>
      <c r="AL39" s="349" t="s">
        <v>338</v>
      </c>
      <c r="AM39" s="349" t="s">
        <v>338</v>
      </c>
      <c r="AN39" s="349" t="s">
        <v>338</v>
      </c>
      <c r="AO39" s="349" t="s">
        <v>338</v>
      </c>
      <c r="AP39" s="349" t="s">
        <v>338</v>
      </c>
      <c r="AQ39" s="356" t="s">
        <v>338</v>
      </c>
      <c r="AR39" s="356" t="s">
        <v>338</v>
      </c>
      <c r="AS39" s="356" t="s">
        <v>338</v>
      </c>
      <c r="AT39" s="356" t="s">
        <v>338</v>
      </c>
      <c r="AU39" s="356" t="s">
        <v>338</v>
      </c>
      <c r="AV39" s="356" t="s">
        <v>338</v>
      </c>
      <c r="AW39" s="396" t="s">
        <v>338</v>
      </c>
      <c r="AX39" s="50" t="s">
        <v>338</v>
      </c>
      <c r="AY39" s="50"/>
      <c r="AZ39" s="50" t="s">
        <v>338</v>
      </c>
      <c r="BA39" s="50" t="s">
        <v>338</v>
      </c>
      <c r="BB39" s="50" t="s">
        <v>338</v>
      </c>
      <c r="BC39" s="50" t="s">
        <v>338</v>
      </c>
      <c r="BD39" s="50" t="s">
        <v>338</v>
      </c>
      <c r="BE39" s="50" t="s">
        <v>338</v>
      </c>
      <c r="BF39" s="50" t="s">
        <v>338</v>
      </c>
      <c r="BG39" s="50" t="s">
        <v>338</v>
      </c>
      <c r="BH39" s="50" t="s">
        <v>338</v>
      </c>
      <c r="BI39" s="50" t="s">
        <v>338</v>
      </c>
      <c r="BJ39" s="50" t="s">
        <v>338</v>
      </c>
      <c r="BK39" s="50"/>
      <c r="BL39" s="50"/>
      <c r="BM39" s="50" t="s">
        <v>1816</v>
      </c>
      <c r="BN39" s="50"/>
      <c r="BO39" s="102"/>
      <c r="BP39" s="102" t="s">
        <v>338</v>
      </c>
      <c r="BQ39" s="102" t="s">
        <v>338</v>
      </c>
      <c r="BR39" s="104"/>
      <c r="BS39" s="105"/>
      <c r="BT39" s="105" t="s">
        <v>344</v>
      </c>
      <c r="BU39" s="104"/>
      <c r="BV39" s="104"/>
      <c r="BW39" s="104"/>
      <c r="BX39" s="104"/>
      <c r="BY39" s="104"/>
      <c r="BZ39" s="104"/>
      <c r="CA39" s="104"/>
      <c r="CB39" s="59" t="s">
        <v>1740</v>
      </c>
      <c r="CC39" s="60" t="s">
        <v>1741</v>
      </c>
      <c r="CD39" s="60" t="s">
        <v>338</v>
      </c>
      <c r="CE39" s="59"/>
      <c r="CF39" s="59"/>
      <c r="CG39" s="59"/>
      <c r="CH39" s="293" t="s">
        <v>1607</v>
      </c>
      <c r="CI39" s="59"/>
      <c r="CJ39" s="59"/>
      <c r="CK39" s="60" t="s">
        <v>698</v>
      </c>
      <c r="CL39" s="60"/>
      <c r="CM39" s="388"/>
      <c r="CN39" s="388"/>
      <c r="CO39" s="388"/>
      <c r="CP39" s="300" t="s">
        <v>1817</v>
      </c>
      <c r="CQ39" s="388"/>
      <c r="CR39" s="388"/>
      <c r="CS39" s="388"/>
      <c r="CT39" s="300" t="s">
        <v>1818</v>
      </c>
      <c r="CU39" s="388"/>
      <c r="CV39" s="1" t="s">
        <v>1819</v>
      </c>
      <c r="CW39" s="388"/>
      <c r="CX39" s="388"/>
      <c r="CY39" s="388"/>
      <c r="CZ39" s="388"/>
      <c r="DA39" s="388"/>
      <c r="DB39" s="388"/>
      <c r="DC39" s="388"/>
      <c r="DD39" s="388"/>
      <c r="DE39" s="388"/>
      <c r="DF39" s="388"/>
      <c r="DG39" s="388"/>
      <c r="DH39" s="304">
        <f t="shared" si="10"/>
        <v>1</v>
      </c>
      <c r="DI39" s="306"/>
      <c r="DJ39" s="306"/>
      <c r="DK39" s="306"/>
      <c r="DL39" s="306">
        <f t="shared" si="11"/>
        <v>1</v>
      </c>
      <c r="DM39" s="308">
        <f t="shared" si="12"/>
        <v>73</v>
      </c>
      <c r="DN39" s="308">
        <f t="shared" si="13"/>
        <v>3</v>
      </c>
      <c r="DO39" s="309" t="e">
        <f t="shared" si="14"/>
        <v>#DIV/0!</v>
      </c>
    </row>
    <row r="40" spans="1:119" ht="30" customHeight="1" x14ac:dyDescent="0.2">
      <c r="A40" s="508" t="s">
        <v>1159</v>
      </c>
      <c r="B40" s="509"/>
      <c r="C40" s="509"/>
      <c r="D40" s="509" t="s">
        <v>338</v>
      </c>
      <c r="E40" s="510" t="s">
        <v>338</v>
      </c>
      <c r="F40" s="510" t="s">
        <v>338</v>
      </c>
      <c r="G40" s="510"/>
      <c r="H40" s="510"/>
      <c r="I40" s="510" t="s">
        <v>338</v>
      </c>
      <c r="J40" s="510" t="s">
        <v>338</v>
      </c>
      <c r="K40" s="510" t="s">
        <v>338</v>
      </c>
      <c r="L40" s="510" t="s">
        <v>338</v>
      </c>
      <c r="M40" s="510" t="s">
        <v>338</v>
      </c>
      <c r="N40" s="510" t="s">
        <v>338</v>
      </c>
      <c r="O40" s="510" t="s">
        <v>338</v>
      </c>
      <c r="P40" s="510" t="s">
        <v>338</v>
      </c>
      <c r="Q40" s="510" t="s">
        <v>338</v>
      </c>
      <c r="R40" s="510"/>
      <c r="S40" s="510" t="s">
        <v>338</v>
      </c>
      <c r="T40" s="510" t="s">
        <v>338</v>
      </c>
      <c r="U40" s="510" t="s">
        <v>1807</v>
      </c>
      <c r="V40" s="510" t="s">
        <v>338</v>
      </c>
      <c r="W40" s="510" t="s">
        <v>338</v>
      </c>
      <c r="X40" s="510" t="s">
        <v>338</v>
      </c>
      <c r="Y40" s="510" t="s">
        <v>338</v>
      </c>
      <c r="Z40" s="510" t="s">
        <v>338</v>
      </c>
      <c r="AA40" s="404" t="s">
        <v>338</v>
      </c>
      <c r="AB40" s="511" t="s">
        <v>1820</v>
      </c>
      <c r="AC40" s="510"/>
      <c r="AD40" s="510" t="s">
        <v>338</v>
      </c>
      <c r="AE40" s="510" t="s">
        <v>338</v>
      </c>
      <c r="AF40" s="510"/>
      <c r="AG40" s="510" t="s">
        <v>338</v>
      </c>
      <c r="AH40" s="510" t="s">
        <v>338</v>
      </c>
      <c r="AI40" s="510" t="s">
        <v>338</v>
      </c>
      <c r="AJ40" s="510" t="s">
        <v>338</v>
      </c>
      <c r="AK40" s="510" t="s">
        <v>338</v>
      </c>
      <c r="AL40" s="510" t="s">
        <v>338</v>
      </c>
      <c r="AM40" s="510" t="s">
        <v>338</v>
      </c>
      <c r="AN40" s="510" t="s">
        <v>338</v>
      </c>
      <c r="AO40" s="510" t="s">
        <v>338</v>
      </c>
      <c r="AP40" s="510" t="s">
        <v>338</v>
      </c>
      <c r="AQ40" s="512" t="s">
        <v>338</v>
      </c>
      <c r="AR40" s="509" t="s">
        <v>338</v>
      </c>
      <c r="AS40" s="509" t="s">
        <v>338</v>
      </c>
      <c r="AT40" s="509" t="s">
        <v>338</v>
      </c>
      <c r="AU40" s="509" t="s">
        <v>338</v>
      </c>
      <c r="AV40" s="509" t="s">
        <v>338</v>
      </c>
      <c r="AW40" s="382" t="s">
        <v>338</v>
      </c>
      <c r="AX40" s="509" t="s">
        <v>338</v>
      </c>
      <c r="AY40" s="509"/>
      <c r="AZ40" s="509" t="s">
        <v>338</v>
      </c>
      <c r="BA40" s="509" t="s">
        <v>338</v>
      </c>
      <c r="BB40" s="509" t="s">
        <v>338</v>
      </c>
      <c r="BC40" s="509" t="s">
        <v>338</v>
      </c>
      <c r="BD40" s="513" t="s">
        <v>1821</v>
      </c>
      <c r="BE40" s="509" t="s">
        <v>338</v>
      </c>
      <c r="BF40" s="509" t="s">
        <v>338</v>
      </c>
      <c r="BG40" s="509" t="s">
        <v>338</v>
      </c>
      <c r="BH40" s="509" t="s">
        <v>338</v>
      </c>
      <c r="BI40" s="509" t="s">
        <v>338</v>
      </c>
      <c r="BJ40" s="509" t="s">
        <v>338</v>
      </c>
      <c r="BK40" s="509"/>
      <c r="BL40" s="509"/>
      <c r="BM40" s="509" t="s">
        <v>338</v>
      </c>
      <c r="BN40" s="509"/>
      <c r="BO40" s="514"/>
      <c r="BP40" s="514" t="s">
        <v>338</v>
      </c>
      <c r="BQ40" s="514" t="s">
        <v>338</v>
      </c>
      <c r="BR40" s="515"/>
      <c r="BS40" s="516"/>
      <c r="BT40" s="516" t="s">
        <v>344</v>
      </c>
      <c r="BU40" s="515"/>
      <c r="BV40" s="515"/>
      <c r="BW40" s="515"/>
      <c r="BX40" s="515"/>
      <c r="BY40" s="515"/>
      <c r="BZ40" s="515"/>
      <c r="CA40" s="515"/>
      <c r="CB40" s="517" t="s">
        <v>338</v>
      </c>
      <c r="CC40" s="517" t="s">
        <v>338</v>
      </c>
      <c r="CD40" s="517" t="s">
        <v>338</v>
      </c>
      <c r="CE40" s="518"/>
      <c r="CF40" s="518"/>
      <c r="CG40" s="518"/>
      <c r="CH40" s="518"/>
      <c r="CI40" s="518"/>
      <c r="CJ40" s="518"/>
      <c r="CK40" s="517" t="s">
        <v>698</v>
      </c>
      <c r="CL40" s="517"/>
      <c r="CM40" s="1"/>
      <c r="CN40" s="297" t="s">
        <v>1822</v>
      </c>
      <c r="CO40" s="300" t="s">
        <v>1823</v>
      </c>
      <c r="CP40" s="297"/>
      <c r="CQ40" s="297"/>
      <c r="CR40" s="300"/>
      <c r="CS40" s="297"/>
      <c r="CT40" s="300" t="s">
        <v>1376</v>
      </c>
      <c r="CU40" s="297"/>
      <c r="CV40" s="297"/>
      <c r="CW40" s="297"/>
      <c r="CX40" s="297"/>
      <c r="CY40" s="297"/>
      <c r="CZ40" s="297"/>
      <c r="DA40" s="297"/>
      <c r="DB40" s="297"/>
      <c r="DC40" s="297"/>
      <c r="DD40" s="300" t="s">
        <v>1824</v>
      </c>
      <c r="DE40" s="297"/>
      <c r="DF40" s="300" t="s">
        <v>1825</v>
      </c>
      <c r="DG40" s="300" t="s">
        <v>1826</v>
      </c>
      <c r="DH40" s="304">
        <f t="shared" si="10"/>
        <v>0</v>
      </c>
      <c r="DI40" s="306"/>
      <c r="DJ40" s="306"/>
      <c r="DK40" s="306"/>
      <c r="DL40" s="306">
        <f t="shared" si="11"/>
        <v>1</v>
      </c>
      <c r="DM40" s="308">
        <f t="shared" si="12"/>
        <v>81</v>
      </c>
      <c r="DN40" s="308">
        <f t="shared" si="13"/>
        <v>-4</v>
      </c>
      <c r="DO40" s="309" t="e">
        <f t="shared" si="14"/>
        <v>#DIV/0!</v>
      </c>
    </row>
    <row r="41" spans="1:119" ht="30" customHeight="1" x14ac:dyDescent="0.2">
      <c r="A41" s="503" t="s">
        <v>1166</v>
      </c>
      <c r="B41" s="48"/>
      <c r="C41" s="48"/>
      <c r="D41" s="48" t="s">
        <v>1827</v>
      </c>
      <c r="E41" s="38" t="s">
        <v>338</v>
      </c>
      <c r="F41" s="38" t="s">
        <v>338</v>
      </c>
      <c r="G41" s="40"/>
      <c r="H41" s="40"/>
      <c r="I41" s="40" t="s">
        <v>1828</v>
      </c>
      <c r="J41" s="38" t="s">
        <v>338</v>
      </c>
      <c r="K41" s="40" t="s">
        <v>1829</v>
      </c>
      <c r="L41" s="38" t="s">
        <v>338</v>
      </c>
      <c r="M41" s="40" t="s">
        <v>1529</v>
      </c>
      <c r="N41" s="40" t="s">
        <v>1830</v>
      </c>
      <c r="O41" s="40" t="s">
        <v>1831</v>
      </c>
      <c r="P41" s="40" t="s">
        <v>1832</v>
      </c>
      <c r="Q41" s="40" t="s">
        <v>1833</v>
      </c>
      <c r="R41" s="40"/>
      <c r="S41" s="40" t="s">
        <v>1834</v>
      </c>
      <c r="T41" s="40" t="s">
        <v>1835</v>
      </c>
      <c r="U41" s="40" t="s">
        <v>1836</v>
      </c>
      <c r="V41" s="40" t="s">
        <v>1837</v>
      </c>
      <c r="W41" s="40" t="s">
        <v>1838</v>
      </c>
      <c r="X41" s="40" t="s">
        <v>1839</v>
      </c>
      <c r="Y41" s="40" t="s">
        <v>1840</v>
      </c>
      <c r="Z41" s="40" t="s">
        <v>1841</v>
      </c>
      <c r="AA41" s="190" t="s">
        <v>338</v>
      </c>
      <c r="AB41" s="46" t="s">
        <v>1842</v>
      </c>
      <c r="AC41" s="38"/>
      <c r="AD41" s="38" t="s">
        <v>338</v>
      </c>
      <c r="AE41" s="40" t="s">
        <v>1843</v>
      </c>
      <c r="AF41" s="40"/>
      <c r="AG41" s="40" t="s">
        <v>1844</v>
      </c>
      <c r="AH41" s="40" t="s">
        <v>1845</v>
      </c>
      <c r="AI41" s="40" t="s">
        <v>1846</v>
      </c>
      <c r="AJ41" s="40" t="s">
        <v>1847</v>
      </c>
      <c r="AK41" s="40" t="s">
        <v>1848</v>
      </c>
      <c r="AL41" s="40" t="s">
        <v>1849</v>
      </c>
      <c r="AM41" s="40" t="s">
        <v>1850</v>
      </c>
      <c r="AN41" s="40" t="s">
        <v>1851</v>
      </c>
      <c r="AO41" s="38" t="s">
        <v>1852</v>
      </c>
      <c r="AP41" s="40" t="s">
        <v>1853</v>
      </c>
      <c r="AQ41" s="48" t="s">
        <v>1854</v>
      </c>
      <c r="AR41" s="48" t="s">
        <v>1855</v>
      </c>
      <c r="AS41" s="48" t="s">
        <v>1856</v>
      </c>
      <c r="AT41" s="48" t="s">
        <v>1857</v>
      </c>
      <c r="AU41" s="48" t="s">
        <v>1562</v>
      </c>
      <c r="AV41" s="48" t="s">
        <v>1858</v>
      </c>
      <c r="AW41" s="396" t="s">
        <v>338</v>
      </c>
      <c r="AX41" s="50" t="s">
        <v>1859</v>
      </c>
      <c r="AY41" s="50"/>
      <c r="AZ41" s="48" t="s">
        <v>1860</v>
      </c>
      <c r="BA41" s="48" t="s">
        <v>1861</v>
      </c>
      <c r="BB41" s="48" t="s">
        <v>1862</v>
      </c>
      <c r="BC41" s="48" t="s">
        <v>1863</v>
      </c>
      <c r="BD41" s="48" t="s">
        <v>1864</v>
      </c>
      <c r="BE41" s="48" t="s">
        <v>1865</v>
      </c>
      <c r="BF41" s="48" t="s">
        <v>1866</v>
      </c>
      <c r="BG41" s="48" t="s">
        <v>1867</v>
      </c>
      <c r="BH41" s="48" t="s">
        <v>1868</v>
      </c>
      <c r="BI41" s="48" t="s">
        <v>1869</v>
      </c>
      <c r="BJ41" s="48" t="s">
        <v>1870</v>
      </c>
      <c r="BK41" s="48"/>
      <c r="BL41" s="50"/>
      <c r="BM41" s="50" t="s">
        <v>1871</v>
      </c>
      <c r="BN41" s="50" t="s">
        <v>1872</v>
      </c>
      <c r="BO41" s="50"/>
      <c r="BP41" s="50" t="s">
        <v>1873</v>
      </c>
      <c r="BQ41" s="103" t="s">
        <v>1874</v>
      </c>
      <c r="BR41" s="1" t="s">
        <v>1875</v>
      </c>
      <c r="BS41" s="105" t="s">
        <v>1876</v>
      </c>
      <c r="BT41" s="106" t="s">
        <v>1877</v>
      </c>
      <c r="BU41" s="1" t="s">
        <v>1878</v>
      </c>
      <c r="BV41" s="1"/>
      <c r="BW41" s="1"/>
      <c r="BX41" s="1" t="s">
        <v>1879</v>
      </c>
      <c r="BY41" s="1"/>
      <c r="BZ41" s="1"/>
      <c r="CA41" s="434" t="s">
        <v>1880</v>
      </c>
      <c r="CB41" s="59" t="s">
        <v>1881</v>
      </c>
      <c r="CC41" s="60" t="s">
        <v>1882</v>
      </c>
      <c r="CD41" s="59" t="s">
        <v>1883</v>
      </c>
      <c r="CE41" s="435" t="s">
        <v>1884</v>
      </c>
      <c r="CF41" s="287" t="s">
        <v>1885</v>
      </c>
      <c r="CG41" s="287" t="s">
        <v>1886</v>
      </c>
      <c r="CH41" s="293" t="s">
        <v>1804</v>
      </c>
      <c r="CI41" s="287"/>
      <c r="CJ41" s="287" t="s">
        <v>1887</v>
      </c>
      <c r="CK41" s="60" t="s">
        <v>1888</v>
      </c>
      <c r="CL41" s="60" t="s">
        <v>1889</v>
      </c>
      <c r="CM41" s="367" t="s">
        <v>1890</v>
      </c>
      <c r="CN41" s="297" t="s">
        <v>1891</v>
      </c>
      <c r="CO41" s="300" t="s">
        <v>1892</v>
      </c>
      <c r="CP41" s="300" t="s">
        <v>1893</v>
      </c>
      <c r="CQ41" s="300" t="s">
        <v>1894</v>
      </c>
      <c r="CR41" s="300"/>
      <c r="CS41" s="300" t="s">
        <v>1756</v>
      </c>
      <c r="CT41" s="300" t="s">
        <v>1895</v>
      </c>
      <c r="CU41" s="300"/>
      <c r="CV41" s="300"/>
      <c r="CW41" s="300"/>
      <c r="CX41" s="300" t="s">
        <v>1314</v>
      </c>
      <c r="CY41" s="300" t="s">
        <v>1896</v>
      </c>
      <c r="CZ41" s="300" t="s">
        <v>1897</v>
      </c>
      <c r="DA41" s="300" t="s">
        <v>1898</v>
      </c>
      <c r="DB41" s="300" t="s">
        <v>1899</v>
      </c>
      <c r="DC41" s="300"/>
      <c r="DD41" s="300" t="s">
        <v>1900</v>
      </c>
      <c r="DE41" s="300" t="s">
        <v>1901</v>
      </c>
      <c r="DF41" s="300" t="s">
        <v>1902</v>
      </c>
      <c r="DG41" s="300" t="s">
        <v>1903</v>
      </c>
      <c r="DH41" s="304">
        <f t="shared" si="10"/>
        <v>3</v>
      </c>
      <c r="DI41" s="306"/>
      <c r="DJ41" s="306"/>
      <c r="DK41" s="306"/>
      <c r="DL41" s="306">
        <f t="shared" si="11"/>
        <v>0</v>
      </c>
      <c r="DM41" s="308">
        <f t="shared" si="12"/>
        <v>22</v>
      </c>
      <c r="DN41" s="308">
        <f t="shared" si="13"/>
        <v>53</v>
      </c>
      <c r="DO41" s="309" t="e">
        <f t="shared" si="14"/>
        <v>#DIV/0!</v>
      </c>
    </row>
    <row r="42" spans="1:119" ht="30" customHeight="1" x14ac:dyDescent="0.2">
      <c r="A42" s="502" t="s">
        <v>1179</v>
      </c>
      <c r="B42" s="110"/>
      <c r="C42" s="110"/>
      <c r="D42" s="110" t="s">
        <v>338</v>
      </c>
      <c r="E42" s="146" t="s">
        <v>338</v>
      </c>
      <c r="F42" s="146" t="s">
        <v>338</v>
      </c>
      <c r="G42" s="147"/>
      <c r="H42" s="147"/>
      <c r="I42" s="147" t="s">
        <v>1904</v>
      </c>
      <c r="J42" s="146" t="s">
        <v>338</v>
      </c>
      <c r="K42" s="146" t="s">
        <v>338</v>
      </c>
      <c r="L42" s="146" t="s">
        <v>338</v>
      </c>
      <c r="M42" s="146" t="s">
        <v>338</v>
      </c>
      <c r="N42" s="147" t="s">
        <v>1905</v>
      </c>
      <c r="O42" s="146" t="s">
        <v>338</v>
      </c>
      <c r="P42" s="146" t="s">
        <v>338</v>
      </c>
      <c r="Q42" s="146" t="s">
        <v>338</v>
      </c>
      <c r="R42" s="146"/>
      <c r="S42" s="146" t="s">
        <v>338</v>
      </c>
      <c r="T42" s="146" t="s">
        <v>338</v>
      </c>
      <c r="U42" s="146" t="s">
        <v>1807</v>
      </c>
      <c r="V42" s="146" t="s">
        <v>338</v>
      </c>
      <c r="W42" s="146" t="s">
        <v>338</v>
      </c>
      <c r="X42" s="146" t="s">
        <v>338</v>
      </c>
      <c r="Y42" s="147" t="s">
        <v>1906</v>
      </c>
      <c r="Z42" s="146" t="s">
        <v>338</v>
      </c>
      <c r="AA42" s="310" t="s">
        <v>338</v>
      </c>
      <c r="AB42" s="212" t="s">
        <v>1807</v>
      </c>
      <c r="AC42" s="146"/>
      <c r="AD42" s="146" t="s">
        <v>338</v>
      </c>
      <c r="AE42" s="146" t="s">
        <v>338</v>
      </c>
      <c r="AF42" s="146"/>
      <c r="AG42" s="146" t="s">
        <v>338</v>
      </c>
      <c r="AH42" s="146" t="s">
        <v>338</v>
      </c>
      <c r="AI42" s="146" t="s">
        <v>338</v>
      </c>
      <c r="AJ42" s="146" t="s">
        <v>338</v>
      </c>
      <c r="AK42" s="146" t="s">
        <v>338</v>
      </c>
      <c r="AL42" s="146" t="s">
        <v>338</v>
      </c>
      <c r="AM42" s="146" t="s">
        <v>338</v>
      </c>
      <c r="AN42" s="146" t="s">
        <v>338</v>
      </c>
      <c r="AO42" s="146" t="s">
        <v>1907</v>
      </c>
      <c r="AP42" s="146" t="s">
        <v>338</v>
      </c>
      <c r="AQ42" s="154" t="s">
        <v>338</v>
      </c>
      <c r="AR42" s="110" t="s">
        <v>338</v>
      </c>
      <c r="AS42" s="110" t="s">
        <v>338</v>
      </c>
      <c r="AT42" s="110" t="s">
        <v>338</v>
      </c>
      <c r="AU42" s="110" t="s">
        <v>338</v>
      </c>
      <c r="AV42" s="110" t="s">
        <v>338</v>
      </c>
      <c r="AW42" s="382" t="s">
        <v>338</v>
      </c>
      <c r="AX42" s="110" t="s">
        <v>338</v>
      </c>
      <c r="AY42" s="110"/>
      <c r="AZ42" s="110" t="s">
        <v>338</v>
      </c>
      <c r="BA42" s="110" t="s">
        <v>338</v>
      </c>
      <c r="BB42" s="110" t="s">
        <v>338</v>
      </c>
      <c r="BC42" s="110" t="s">
        <v>338</v>
      </c>
      <c r="BD42" s="110" t="s">
        <v>338</v>
      </c>
      <c r="BE42" s="245" t="s">
        <v>1573</v>
      </c>
      <c r="BF42" s="110" t="s">
        <v>338</v>
      </c>
      <c r="BG42" s="110" t="s">
        <v>338</v>
      </c>
      <c r="BH42" s="110" t="s">
        <v>338</v>
      </c>
      <c r="BI42" s="110" t="s">
        <v>338</v>
      </c>
      <c r="BJ42" s="110" t="s">
        <v>338</v>
      </c>
      <c r="BK42" s="110"/>
      <c r="BL42" s="114" t="s">
        <v>1583</v>
      </c>
      <c r="BM42" s="110" t="s">
        <v>338</v>
      </c>
      <c r="BN42" s="110"/>
      <c r="BO42" s="216"/>
      <c r="BP42" s="216" t="s">
        <v>338</v>
      </c>
      <c r="BQ42" s="247" t="s">
        <v>1908</v>
      </c>
      <c r="BR42" s="249" t="s">
        <v>1909</v>
      </c>
      <c r="BS42" s="385"/>
      <c r="BT42" s="251" t="s">
        <v>1910</v>
      </c>
      <c r="BU42" s="249"/>
      <c r="BV42" s="249" t="s">
        <v>1911</v>
      </c>
      <c r="BW42" s="249" t="s">
        <v>1911</v>
      </c>
      <c r="BX42" s="249"/>
      <c r="BY42" s="249"/>
      <c r="BZ42" s="249"/>
      <c r="CA42" s="434" t="s">
        <v>1912</v>
      </c>
      <c r="CB42" s="256" t="s">
        <v>338</v>
      </c>
      <c r="CC42" s="256" t="s">
        <v>338</v>
      </c>
      <c r="CD42" s="256" t="s">
        <v>338</v>
      </c>
      <c r="CE42" s="214"/>
      <c r="CF42" s="1" t="s">
        <v>1913</v>
      </c>
      <c r="CG42" s="1"/>
      <c r="CH42" s="293" t="s">
        <v>1914</v>
      </c>
      <c r="CI42" s="1"/>
      <c r="CJ42" s="1" t="s">
        <v>1915</v>
      </c>
      <c r="CK42" s="256" t="s">
        <v>698</v>
      </c>
      <c r="CL42" s="256"/>
      <c r="CM42" s="463" t="s">
        <v>1916</v>
      </c>
      <c r="CN42" s="297" t="s">
        <v>1917</v>
      </c>
      <c r="CO42" s="300" t="s">
        <v>1918</v>
      </c>
      <c r="CP42" s="300" t="s">
        <v>1919</v>
      </c>
      <c r="CQ42" s="300" t="s">
        <v>1920</v>
      </c>
      <c r="CR42" s="300"/>
      <c r="CS42" s="300"/>
      <c r="CT42" s="300" t="s">
        <v>1921</v>
      </c>
      <c r="CU42" s="300"/>
      <c r="CV42" s="300"/>
      <c r="CW42" s="300" t="s">
        <v>869</v>
      </c>
      <c r="CX42" s="300" t="s">
        <v>1922</v>
      </c>
      <c r="CY42" s="300"/>
      <c r="CZ42" s="300" t="s">
        <v>1923</v>
      </c>
      <c r="DA42" s="300"/>
      <c r="DB42" s="300" t="s">
        <v>1916</v>
      </c>
      <c r="DC42" s="300"/>
      <c r="DD42" s="300" t="s">
        <v>1924</v>
      </c>
      <c r="DE42" s="300"/>
      <c r="DF42" s="300" t="s">
        <v>1925</v>
      </c>
      <c r="DG42" s="300" t="s">
        <v>1926</v>
      </c>
      <c r="DH42" s="304">
        <f t="shared" si="10"/>
        <v>1</v>
      </c>
      <c r="DI42" s="306"/>
      <c r="DJ42" s="306"/>
      <c r="DK42" s="306"/>
      <c r="DL42" s="306">
        <f t="shared" si="11"/>
        <v>0</v>
      </c>
      <c r="DM42" s="308">
        <f t="shared" si="12"/>
        <v>69</v>
      </c>
      <c r="DN42" s="308">
        <f t="shared" si="13"/>
        <v>8</v>
      </c>
      <c r="DO42" s="309" t="e">
        <f t="shared" si="14"/>
        <v>#DIV/0!</v>
      </c>
    </row>
    <row r="43" spans="1:119" ht="30" customHeight="1" x14ac:dyDescent="0.2">
      <c r="A43" s="348" t="s">
        <v>1184</v>
      </c>
      <c r="B43" s="48"/>
      <c r="C43" s="48"/>
      <c r="D43" s="48" t="s">
        <v>1927</v>
      </c>
      <c r="E43" s="349" t="s">
        <v>338</v>
      </c>
      <c r="F43" s="349" t="s">
        <v>338</v>
      </c>
      <c r="G43" s="349"/>
      <c r="H43" s="349"/>
      <c r="I43" s="349" t="s">
        <v>338</v>
      </c>
      <c r="J43" s="349" t="s">
        <v>338</v>
      </c>
      <c r="K43" s="349" t="s">
        <v>338</v>
      </c>
      <c r="L43" s="349" t="s">
        <v>338</v>
      </c>
      <c r="M43" s="349" t="s">
        <v>338</v>
      </c>
      <c r="N43" s="350" t="s">
        <v>1928</v>
      </c>
      <c r="O43" s="349" t="s">
        <v>338</v>
      </c>
      <c r="P43" s="349" t="s">
        <v>338</v>
      </c>
      <c r="Q43" s="349" t="s">
        <v>338</v>
      </c>
      <c r="R43" s="349"/>
      <c r="S43" s="349" t="s">
        <v>338</v>
      </c>
      <c r="T43" s="349" t="s">
        <v>338</v>
      </c>
      <c r="U43" s="349" t="s">
        <v>1807</v>
      </c>
      <c r="V43" s="349" t="s">
        <v>338</v>
      </c>
      <c r="W43" s="349" t="s">
        <v>338</v>
      </c>
      <c r="X43" s="349" t="s">
        <v>338</v>
      </c>
      <c r="Y43" s="349" t="s">
        <v>338</v>
      </c>
      <c r="Z43" s="349" t="s">
        <v>338</v>
      </c>
      <c r="AA43" s="505" t="s">
        <v>338</v>
      </c>
      <c r="AB43" s="506" t="s">
        <v>338</v>
      </c>
      <c r="AC43" s="349"/>
      <c r="AD43" s="349" t="s">
        <v>338</v>
      </c>
      <c r="AE43" s="349" t="s">
        <v>338</v>
      </c>
      <c r="AF43" s="349"/>
      <c r="AG43" s="349" t="s">
        <v>338</v>
      </c>
      <c r="AH43" s="349" t="s">
        <v>338</v>
      </c>
      <c r="AI43" s="349" t="s">
        <v>338</v>
      </c>
      <c r="AJ43" s="349" t="s">
        <v>338</v>
      </c>
      <c r="AK43" s="350" t="s">
        <v>1929</v>
      </c>
      <c r="AL43" s="349" t="s">
        <v>338</v>
      </c>
      <c r="AM43" s="349" t="s">
        <v>338</v>
      </c>
      <c r="AN43" s="349" t="s">
        <v>338</v>
      </c>
      <c r="AO43" s="349" t="s">
        <v>338</v>
      </c>
      <c r="AP43" s="349" t="s">
        <v>338</v>
      </c>
      <c r="AQ43" s="130" t="s">
        <v>338</v>
      </c>
      <c r="AR43" s="356" t="s">
        <v>338</v>
      </c>
      <c r="AS43" s="356" t="s">
        <v>338</v>
      </c>
      <c r="AT43" s="354" t="s">
        <v>1634</v>
      </c>
      <c r="AU43" s="356" t="s">
        <v>338</v>
      </c>
      <c r="AV43" s="356" t="s">
        <v>338</v>
      </c>
      <c r="AW43" s="396" t="s">
        <v>338</v>
      </c>
      <c r="AX43" s="50" t="s">
        <v>338</v>
      </c>
      <c r="AY43" s="50"/>
      <c r="AZ43" s="50" t="s">
        <v>338</v>
      </c>
      <c r="BA43" s="50" t="s">
        <v>338</v>
      </c>
      <c r="BB43" s="50" t="s">
        <v>338</v>
      </c>
      <c r="BC43" s="50" t="s">
        <v>338</v>
      </c>
      <c r="BD43" s="50" t="s">
        <v>338</v>
      </c>
      <c r="BE43" s="48" t="s">
        <v>1573</v>
      </c>
      <c r="BF43" s="50" t="s">
        <v>338</v>
      </c>
      <c r="BG43" s="50" t="s">
        <v>338</v>
      </c>
      <c r="BH43" s="50" t="s">
        <v>338</v>
      </c>
      <c r="BI43" s="50" t="s">
        <v>338</v>
      </c>
      <c r="BJ43" s="48" t="s">
        <v>1930</v>
      </c>
      <c r="BK43" s="48"/>
      <c r="BL43" s="50" t="s">
        <v>338</v>
      </c>
      <c r="BM43" s="50" t="s">
        <v>338</v>
      </c>
      <c r="BN43" s="50"/>
      <c r="BO43" s="102"/>
      <c r="BP43" s="102" t="s">
        <v>338</v>
      </c>
      <c r="BQ43" s="102" t="s">
        <v>338</v>
      </c>
      <c r="BR43" s="104"/>
      <c r="BS43" s="105"/>
      <c r="BT43" s="105" t="s">
        <v>344</v>
      </c>
      <c r="BU43" s="104"/>
      <c r="BV43" s="1" t="s">
        <v>1931</v>
      </c>
      <c r="BW43" s="1" t="s">
        <v>1931</v>
      </c>
      <c r="BX43" s="1"/>
      <c r="BY43" s="1"/>
      <c r="BZ43" s="1"/>
      <c r="CA43" s="104" t="s">
        <v>338</v>
      </c>
      <c r="CB43" s="60" t="s">
        <v>338</v>
      </c>
      <c r="CC43" s="60" t="s">
        <v>338</v>
      </c>
      <c r="CD43" s="60" t="s">
        <v>338</v>
      </c>
      <c r="CE43" s="59"/>
      <c r="CF43" s="59"/>
      <c r="CG43" s="59"/>
      <c r="CH43" s="59"/>
      <c r="CI43" s="59"/>
      <c r="CJ43" s="1" t="s">
        <v>1915</v>
      </c>
      <c r="CK43" s="60" t="s">
        <v>698</v>
      </c>
      <c r="CL43" s="60"/>
      <c r="CM43" s="388"/>
      <c r="CN43" s="297" t="s">
        <v>1917</v>
      </c>
      <c r="CO43" s="297"/>
      <c r="CP43" s="300" t="s">
        <v>1919</v>
      </c>
      <c r="CR43" s="300"/>
      <c r="CS43" s="300" t="s">
        <v>1932</v>
      </c>
      <c r="CT43" s="300" t="s">
        <v>1921</v>
      </c>
      <c r="CU43" s="300"/>
      <c r="CV43" s="300" t="s">
        <v>1933</v>
      </c>
      <c r="CW43" s="300"/>
      <c r="CX43" s="297"/>
      <c r="CY43" s="300" t="s">
        <v>1712</v>
      </c>
      <c r="CZ43" s="297"/>
      <c r="DA43" s="300" t="s">
        <v>1934</v>
      </c>
      <c r="DB43" s="300"/>
      <c r="DC43" s="300"/>
      <c r="DD43" s="300" t="s">
        <v>1935</v>
      </c>
      <c r="DE43" s="300" t="s">
        <v>1936</v>
      </c>
      <c r="DF43" s="300" t="s">
        <v>1937</v>
      </c>
      <c r="DG43" s="300" t="s">
        <v>1926</v>
      </c>
      <c r="DH43" s="304">
        <f t="shared" si="10"/>
        <v>2</v>
      </c>
      <c r="DI43" s="306"/>
      <c r="DJ43" s="306"/>
      <c r="DK43" s="306"/>
      <c r="DL43" s="306">
        <f t="shared" si="11"/>
        <v>0</v>
      </c>
      <c r="DM43" s="308">
        <f t="shared" si="12"/>
        <v>75</v>
      </c>
      <c r="DN43" s="308">
        <f t="shared" si="13"/>
        <v>1</v>
      </c>
      <c r="DO43" s="309" t="e">
        <f t="shared" si="14"/>
        <v>#DIV/0!</v>
      </c>
    </row>
    <row r="44" spans="1:119" ht="30" customHeight="1" x14ac:dyDescent="0.2">
      <c r="A44" s="502" t="s">
        <v>1187</v>
      </c>
      <c r="B44" s="110"/>
      <c r="C44" s="110"/>
      <c r="D44" s="110" t="s">
        <v>338</v>
      </c>
      <c r="E44" s="146" t="s">
        <v>338</v>
      </c>
      <c r="F44" s="146" t="s">
        <v>1938</v>
      </c>
      <c r="G44" s="146"/>
      <c r="H44" s="146"/>
      <c r="I44" s="146" t="s">
        <v>338</v>
      </c>
      <c r="J44" s="146" t="s">
        <v>338</v>
      </c>
      <c r="K44" s="146" t="s">
        <v>338</v>
      </c>
      <c r="L44" s="146" t="s">
        <v>338</v>
      </c>
      <c r="M44" s="146" t="s">
        <v>338</v>
      </c>
      <c r="N44" s="146" t="s">
        <v>338</v>
      </c>
      <c r="O44" s="146" t="s">
        <v>338</v>
      </c>
      <c r="P44" s="146" t="s">
        <v>338</v>
      </c>
      <c r="Q44" s="146" t="s">
        <v>338</v>
      </c>
      <c r="R44" s="146"/>
      <c r="S44" s="146" t="s">
        <v>338</v>
      </c>
      <c r="T44" s="146" t="s">
        <v>338</v>
      </c>
      <c r="U44" s="146" t="s">
        <v>338</v>
      </c>
      <c r="V44" s="146" t="s">
        <v>338</v>
      </c>
      <c r="W44" s="146" t="s">
        <v>338</v>
      </c>
      <c r="X44" s="146" t="s">
        <v>338</v>
      </c>
      <c r="Y44" s="146" t="s">
        <v>338</v>
      </c>
      <c r="Z44" s="146" t="s">
        <v>338</v>
      </c>
      <c r="AA44" s="507" t="s">
        <v>338</v>
      </c>
      <c r="AB44" s="212" t="s">
        <v>338</v>
      </c>
      <c r="AC44" s="147"/>
      <c r="AD44" s="147" t="s">
        <v>1939</v>
      </c>
      <c r="AE44" s="146" t="s">
        <v>338</v>
      </c>
      <c r="AF44" s="146"/>
      <c r="AG44" s="146" t="s">
        <v>338</v>
      </c>
      <c r="AH44" s="146" t="s">
        <v>338</v>
      </c>
      <c r="AI44" s="146" t="s">
        <v>338</v>
      </c>
      <c r="AJ44" s="146" t="s">
        <v>338</v>
      </c>
      <c r="AK44" s="146" t="s">
        <v>338</v>
      </c>
      <c r="AL44" s="146" t="s">
        <v>338</v>
      </c>
      <c r="AM44" s="146" t="s">
        <v>338</v>
      </c>
      <c r="AN44" s="146" t="s">
        <v>338</v>
      </c>
      <c r="AO44" s="146" t="s">
        <v>1940</v>
      </c>
      <c r="AP44" s="146" t="s">
        <v>338</v>
      </c>
      <c r="AQ44" s="154" t="s">
        <v>338</v>
      </c>
      <c r="AR44" s="245" t="s">
        <v>1433</v>
      </c>
      <c r="AS44" s="110" t="s">
        <v>338</v>
      </c>
      <c r="AT44" s="110" t="s">
        <v>338</v>
      </c>
      <c r="AU44" s="110" t="s">
        <v>338</v>
      </c>
      <c r="AV44" s="110" t="s">
        <v>338</v>
      </c>
      <c r="AW44" s="382" t="s">
        <v>338</v>
      </c>
      <c r="AX44" s="110" t="s">
        <v>338</v>
      </c>
      <c r="AY44" s="110"/>
      <c r="AZ44" s="110" t="s">
        <v>338</v>
      </c>
      <c r="BA44" s="110" t="s">
        <v>338</v>
      </c>
      <c r="BB44" s="110" t="s">
        <v>338</v>
      </c>
      <c r="BC44" s="110" t="s">
        <v>338</v>
      </c>
      <c r="BD44" s="110" t="s">
        <v>338</v>
      </c>
      <c r="BE44" s="110" t="s">
        <v>338</v>
      </c>
      <c r="BF44" s="110" t="s">
        <v>338</v>
      </c>
      <c r="BG44" s="110" t="s">
        <v>338</v>
      </c>
      <c r="BH44" s="110" t="s">
        <v>338</v>
      </c>
      <c r="BI44" s="110" t="s">
        <v>338</v>
      </c>
      <c r="BJ44" s="110" t="s">
        <v>338</v>
      </c>
      <c r="BK44" s="110"/>
      <c r="BL44" s="110" t="s">
        <v>338</v>
      </c>
      <c r="BM44" s="110" t="s">
        <v>338</v>
      </c>
      <c r="BN44" s="110"/>
      <c r="BO44" s="247"/>
      <c r="BP44" s="247"/>
      <c r="BQ44" s="216" t="s">
        <v>338</v>
      </c>
      <c r="BR44" s="249"/>
      <c r="BS44" s="251" t="s">
        <v>1941</v>
      </c>
      <c r="BT44" s="251" t="s">
        <v>344</v>
      </c>
      <c r="BU44" s="249"/>
      <c r="BV44" s="249" t="s">
        <v>1942</v>
      </c>
      <c r="BW44" s="249" t="s">
        <v>1942</v>
      </c>
      <c r="BX44" s="249"/>
      <c r="BY44" s="249"/>
      <c r="BZ44" s="249"/>
      <c r="CA44" s="249"/>
      <c r="CB44" s="214" t="s">
        <v>1943</v>
      </c>
      <c r="CC44" s="256" t="s">
        <v>1944</v>
      </c>
      <c r="CD44" s="256" t="s">
        <v>338</v>
      </c>
      <c r="CE44" s="214"/>
      <c r="CF44" s="214"/>
      <c r="CG44" s="214"/>
      <c r="CH44" s="367" t="s">
        <v>1945</v>
      </c>
      <c r="CI44" s="214"/>
      <c r="CJ44" s="214"/>
      <c r="CK44" s="256" t="s">
        <v>1370</v>
      </c>
      <c r="CL44" s="256" t="s">
        <v>1946</v>
      </c>
      <c r="CM44" s="1"/>
      <c r="CO44" s="300"/>
      <c r="CP44" s="300" t="s">
        <v>1947</v>
      </c>
      <c r="CQ44" s="300"/>
      <c r="CR44" s="300"/>
      <c r="CS44" s="300"/>
      <c r="CT44" s="300" t="s">
        <v>1948</v>
      </c>
      <c r="CU44" s="300"/>
      <c r="CV44" s="300"/>
      <c r="CW44" s="300"/>
      <c r="CX44" s="300" t="s">
        <v>1650</v>
      </c>
      <c r="CY44" s="300" t="s">
        <v>1949</v>
      </c>
      <c r="CZ44" s="300" t="s">
        <v>1950</v>
      </c>
      <c r="DA44" s="300"/>
      <c r="DB44" s="300" t="s">
        <v>1951</v>
      </c>
      <c r="DC44" s="300" t="s">
        <v>1759</v>
      </c>
      <c r="DD44" s="300"/>
      <c r="DE44" s="300"/>
      <c r="DF44" s="300" t="s">
        <v>1952</v>
      </c>
      <c r="DG44" s="300"/>
      <c r="DH44" s="304">
        <f t="shared" si="10"/>
        <v>2</v>
      </c>
      <c r="DI44" s="306"/>
      <c r="DJ44" s="306"/>
      <c r="DK44" s="306"/>
      <c r="DL44" s="306">
        <f t="shared" si="11"/>
        <v>0</v>
      </c>
      <c r="DM44" s="308">
        <f t="shared" si="12"/>
        <v>74</v>
      </c>
      <c r="DN44" s="308">
        <f t="shared" si="13"/>
        <v>2</v>
      </c>
      <c r="DO44" s="309" t="e">
        <f t="shared" si="14"/>
        <v>#DIV/0!</v>
      </c>
    </row>
    <row r="45" spans="1:119" ht="30" customHeight="1" x14ac:dyDescent="0.2">
      <c r="A45" s="348" t="s">
        <v>1189</v>
      </c>
      <c r="B45" s="48"/>
      <c r="C45" s="48"/>
      <c r="D45" s="48" t="s">
        <v>1953</v>
      </c>
      <c r="E45" s="350" t="s">
        <v>1663</v>
      </c>
      <c r="F45" s="349" t="s">
        <v>338</v>
      </c>
      <c r="G45" s="349"/>
      <c r="H45" s="349"/>
      <c r="I45" s="349" t="s">
        <v>338</v>
      </c>
      <c r="J45" s="349" t="s">
        <v>338</v>
      </c>
      <c r="K45" s="349" t="s">
        <v>338</v>
      </c>
      <c r="L45" s="349" t="s">
        <v>338</v>
      </c>
      <c r="M45" s="349" t="s">
        <v>338</v>
      </c>
      <c r="N45" s="350" t="s">
        <v>1954</v>
      </c>
      <c r="O45" s="349" t="s">
        <v>338</v>
      </c>
      <c r="P45" s="350" t="s">
        <v>1955</v>
      </c>
      <c r="Q45" s="350" t="s">
        <v>1956</v>
      </c>
      <c r="R45" s="350"/>
      <c r="S45" s="350" t="s">
        <v>1957</v>
      </c>
      <c r="T45" s="350" t="s">
        <v>1958</v>
      </c>
      <c r="U45" s="350" t="s">
        <v>1959</v>
      </c>
      <c r="V45" s="350" t="s">
        <v>1960</v>
      </c>
      <c r="W45" s="349" t="s">
        <v>338</v>
      </c>
      <c r="X45" s="350" t="s">
        <v>1961</v>
      </c>
      <c r="Y45" s="350" t="s">
        <v>1962</v>
      </c>
      <c r="Z45" s="350" t="s">
        <v>1963</v>
      </c>
      <c r="AA45" s="505" t="s">
        <v>338</v>
      </c>
      <c r="AB45" s="352" t="s">
        <v>1964</v>
      </c>
      <c r="AC45" s="349"/>
      <c r="AD45" s="349" t="s">
        <v>338</v>
      </c>
      <c r="AE45" s="349" t="s">
        <v>338</v>
      </c>
      <c r="AF45" s="350"/>
      <c r="AG45" s="350" t="s">
        <v>1965</v>
      </c>
      <c r="AH45" s="349" t="s">
        <v>338</v>
      </c>
      <c r="AI45" s="349" t="s">
        <v>338</v>
      </c>
      <c r="AJ45" s="350" t="s">
        <v>1966</v>
      </c>
      <c r="AK45" s="350" t="s">
        <v>1967</v>
      </c>
      <c r="AL45" s="350" t="s">
        <v>1968</v>
      </c>
      <c r="AM45" s="350" t="s">
        <v>1969</v>
      </c>
      <c r="AN45" s="350" t="s">
        <v>1970</v>
      </c>
      <c r="AO45" s="349" t="s">
        <v>1971</v>
      </c>
      <c r="AP45" s="349" t="s">
        <v>338</v>
      </c>
      <c r="AQ45" s="356" t="s">
        <v>338</v>
      </c>
      <c r="AR45" s="354" t="s">
        <v>1972</v>
      </c>
      <c r="AS45" s="354" t="s">
        <v>1973</v>
      </c>
      <c r="AT45" s="356" t="s">
        <v>338</v>
      </c>
      <c r="AU45" s="356" t="s">
        <v>338</v>
      </c>
      <c r="AV45" s="354" t="s">
        <v>1974</v>
      </c>
      <c r="AW45" s="396" t="s">
        <v>338</v>
      </c>
      <c r="AX45" s="50"/>
      <c r="AY45" s="50"/>
      <c r="AZ45" s="48" t="s">
        <v>1975</v>
      </c>
      <c r="BA45" s="48" t="s">
        <v>1569</v>
      </c>
      <c r="BB45" s="50" t="s">
        <v>338</v>
      </c>
      <c r="BC45" s="50" t="s">
        <v>338</v>
      </c>
      <c r="BD45" s="48" t="s">
        <v>1976</v>
      </c>
      <c r="BE45" s="48" t="s">
        <v>1977</v>
      </c>
      <c r="BF45" s="48" t="s">
        <v>1978</v>
      </c>
      <c r="BG45" s="48" t="s">
        <v>1979</v>
      </c>
      <c r="BH45" s="48" t="s">
        <v>1980</v>
      </c>
      <c r="BI45" s="50" t="s">
        <v>338</v>
      </c>
      <c r="BJ45" s="48" t="s">
        <v>1981</v>
      </c>
      <c r="BK45" s="48"/>
      <c r="BL45" s="50" t="s">
        <v>1982</v>
      </c>
      <c r="BM45" s="50" t="s">
        <v>1983</v>
      </c>
      <c r="BN45" s="50"/>
      <c r="BO45" s="50"/>
      <c r="BP45" s="50" t="s">
        <v>1984</v>
      </c>
      <c r="BQ45" s="103"/>
      <c r="BR45" s="1" t="s">
        <v>1985</v>
      </c>
      <c r="BS45" s="105" t="s">
        <v>1986</v>
      </c>
      <c r="BT45" s="106" t="s">
        <v>1987</v>
      </c>
      <c r="BU45" s="519" t="s">
        <v>1782</v>
      </c>
      <c r="BV45" s="519"/>
      <c r="BW45" s="519"/>
      <c r="BX45" s="519" t="s">
        <v>1988</v>
      </c>
      <c r="BY45" s="519"/>
      <c r="BZ45" s="519"/>
      <c r="CA45" s="519" t="s">
        <v>1989</v>
      </c>
      <c r="CB45" s="59" t="s">
        <v>1990</v>
      </c>
      <c r="CC45" s="60" t="s">
        <v>1991</v>
      </c>
      <c r="CD45" s="59" t="s">
        <v>1992</v>
      </c>
      <c r="CE45" s="59"/>
      <c r="CF45" s="59"/>
      <c r="CG45" s="60" t="s">
        <v>1993</v>
      </c>
      <c r="CH45" s="293" t="s">
        <v>1994</v>
      </c>
      <c r="CI45" s="59"/>
      <c r="CJ45" s="60" t="s">
        <v>1995</v>
      </c>
      <c r="CK45" s="60" t="s">
        <v>698</v>
      </c>
      <c r="CL45" s="60" t="s">
        <v>1996</v>
      </c>
      <c r="CM45" s="463" t="s">
        <v>1916</v>
      </c>
      <c r="CN45" s="1" t="s">
        <v>1997</v>
      </c>
      <c r="CO45" s="1"/>
      <c r="CP45" s="300" t="s">
        <v>1998</v>
      </c>
      <c r="CQ45" s="300" t="s">
        <v>1999</v>
      </c>
      <c r="CR45" s="300"/>
      <c r="CS45" s="1" t="s">
        <v>1756</v>
      </c>
      <c r="CT45" s="1"/>
      <c r="CU45" s="1"/>
      <c r="CV45" s="1"/>
      <c r="CW45" s="1"/>
      <c r="CX45" s="1"/>
      <c r="CY45" s="1"/>
      <c r="CZ45" s="300" t="s">
        <v>2000</v>
      </c>
      <c r="DA45" s="300" t="s">
        <v>2001</v>
      </c>
      <c r="DB45" s="300"/>
      <c r="DC45" s="300" t="s">
        <v>2002</v>
      </c>
      <c r="DD45" s="300" t="s">
        <v>2003</v>
      </c>
      <c r="DE45" s="1"/>
      <c r="DF45" s="300" t="s">
        <v>2004</v>
      </c>
      <c r="DG45" s="300" t="s">
        <v>2005</v>
      </c>
      <c r="DH45" s="304">
        <f t="shared" si="10"/>
        <v>10</v>
      </c>
      <c r="DI45" s="306"/>
      <c r="DJ45" s="306"/>
      <c r="DK45" s="306"/>
      <c r="DL45" s="306">
        <f t="shared" si="11"/>
        <v>0</v>
      </c>
      <c r="DM45" s="308">
        <f t="shared" si="12"/>
        <v>40</v>
      </c>
      <c r="DN45" s="308">
        <f t="shared" si="13"/>
        <v>28</v>
      </c>
      <c r="DO45" s="309" t="e">
        <f t="shared" si="14"/>
        <v>#DIV/0!</v>
      </c>
    </row>
    <row r="46" spans="1:119" ht="30" customHeight="1" x14ac:dyDescent="0.2">
      <c r="A46" s="502" t="s">
        <v>1199</v>
      </c>
      <c r="B46" s="110"/>
      <c r="C46" s="110"/>
      <c r="D46" s="110" t="s">
        <v>338</v>
      </c>
      <c r="E46" s="146" t="s">
        <v>338</v>
      </c>
      <c r="F46" s="146" t="s">
        <v>338</v>
      </c>
      <c r="G46" s="147"/>
      <c r="H46" s="147"/>
      <c r="I46" s="147" t="s">
        <v>2006</v>
      </c>
      <c r="J46" s="146" t="s">
        <v>338</v>
      </c>
      <c r="K46" s="146" t="s">
        <v>338</v>
      </c>
      <c r="L46" s="146" t="s">
        <v>338</v>
      </c>
      <c r="M46" s="146" t="s">
        <v>338</v>
      </c>
      <c r="N46" s="520"/>
      <c r="O46" s="146" t="s">
        <v>338</v>
      </c>
      <c r="P46" s="146" t="s">
        <v>338</v>
      </c>
      <c r="Q46" s="146" t="s">
        <v>338</v>
      </c>
      <c r="R46" s="146"/>
      <c r="S46" s="146" t="s">
        <v>338</v>
      </c>
      <c r="T46" s="147" t="s">
        <v>2007</v>
      </c>
      <c r="U46" s="146" t="s">
        <v>2008</v>
      </c>
      <c r="V46" s="146" t="s">
        <v>338</v>
      </c>
      <c r="W46" s="146" t="s">
        <v>338</v>
      </c>
      <c r="X46" s="146" t="s">
        <v>338</v>
      </c>
      <c r="Y46" s="147" t="s">
        <v>2009</v>
      </c>
      <c r="Z46" s="147" t="s">
        <v>2010</v>
      </c>
      <c r="AA46" s="310" t="s">
        <v>338</v>
      </c>
      <c r="AB46" s="212" t="s">
        <v>338</v>
      </c>
      <c r="AC46" s="146"/>
      <c r="AD46" s="146" t="s">
        <v>338</v>
      </c>
      <c r="AE46" s="146" t="s">
        <v>338</v>
      </c>
      <c r="AF46" s="146"/>
      <c r="AG46" s="146" t="s">
        <v>338</v>
      </c>
      <c r="AH46" s="146" t="s">
        <v>338</v>
      </c>
      <c r="AI46" s="146" t="s">
        <v>338</v>
      </c>
      <c r="AJ46" s="146" t="s">
        <v>338</v>
      </c>
      <c r="AK46" s="146" t="s">
        <v>338</v>
      </c>
      <c r="AL46" s="146" t="s">
        <v>338</v>
      </c>
      <c r="AM46" s="146" t="s">
        <v>338</v>
      </c>
      <c r="AN46" s="146" t="s">
        <v>338</v>
      </c>
      <c r="AO46" s="146" t="s">
        <v>338</v>
      </c>
      <c r="AP46" s="146" t="s">
        <v>338</v>
      </c>
      <c r="AQ46" s="154" t="s">
        <v>338</v>
      </c>
      <c r="AR46" s="110" t="s">
        <v>338</v>
      </c>
      <c r="AS46" s="110" t="s">
        <v>338</v>
      </c>
      <c r="AT46" s="110" t="s">
        <v>338</v>
      </c>
      <c r="AU46" s="110" t="s">
        <v>338</v>
      </c>
      <c r="AV46" s="245" t="s">
        <v>2011</v>
      </c>
      <c r="AW46" s="382" t="s">
        <v>338</v>
      </c>
      <c r="AX46" s="110" t="s">
        <v>2012</v>
      </c>
      <c r="AY46" s="110"/>
      <c r="AZ46" s="245" t="s">
        <v>2013</v>
      </c>
      <c r="BA46" s="245" t="s">
        <v>1569</v>
      </c>
      <c r="BB46" s="110" t="s">
        <v>338</v>
      </c>
      <c r="BC46" s="110" t="s">
        <v>338</v>
      </c>
      <c r="BD46" s="110" t="s">
        <v>338</v>
      </c>
      <c r="BE46" s="110" t="s">
        <v>338</v>
      </c>
      <c r="BF46" s="245" t="s">
        <v>2014</v>
      </c>
      <c r="BG46" s="110" t="s">
        <v>338</v>
      </c>
      <c r="BH46" s="110" t="s">
        <v>338</v>
      </c>
      <c r="BI46" s="110" t="s">
        <v>338</v>
      </c>
      <c r="BJ46" s="110" t="s">
        <v>338</v>
      </c>
      <c r="BK46" s="110"/>
      <c r="BL46" s="110"/>
      <c r="BM46" s="110" t="s">
        <v>338</v>
      </c>
      <c r="BN46" s="110"/>
      <c r="BO46" s="216"/>
      <c r="BP46" s="216" t="s">
        <v>338</v>
      </c>
      <c r="BQ46" s="247"/>
      <c r="BR46" s="521" t="s">
        <v>344</v>
      </c>
      <c r="BS46" s="256" t="s">
        <v>2015</v>
      </c>
      <c r="BT46" s="522"/>
      <c r="BU46" s="521"/>
      <c r="BV46" s="521" t="s">
        <v>2016</v>
      </c>
      <c r="BW46" s="521" t="s">
        <v>2016</v>
      </c>
      <c r="BX46" s="521" t="s">
        <v>2017</v>
      </c>
      <c r="BY46" s="521"/>
      <c r="BZ46" s="521"/>
      <c r="CA46" s="521"/>
      <c r="CB46" s="214" t="s">
        <v>2018</v>
      </c>
      <c r="CC46" s="428" t="s">
        <v>2018</v>
      </c>
      <c r="CD46" s="256" t="s">
        <v>338</v>
      </c>
      <c r="CE46" s="214"/>
      <c r="CF46" s="214"/>
      <c r="CG46" s="214"/>
      <c r="CH46" s="367" t="s">
        <v>2019</v>
      </c>
      <c r="CI46" s="214"/>
      <c r="CJ46" s="256" t="s">
        <v>2020</v>
      </c>
      <c r="CK46" s="256" t="s">
        <v>698</v>
      </c>
      <c r="CL46" s="256"/>
      <c r="CM46" s="295"/>
      <c r="CN46" s="297" t="s">
        <v>2021</v>
      </c>
      <c r="CO46" s="297"/>
      <c r="CP46" s="300" t="s">
        <v>2022</v>
      </c>
      <c r="CQ46" s="297"/>
      <c r="CR46" s="300"/>
      <c r="CS46" s="300"/>
      <c r="CT46" s="300"/>
      <c r="CU46" s="300"/>
      <c r="CV46" s="300"/>
      <c r="CW46" s="300"/>
      <c r="CX46" s="297"/>
      <c r="CY46" s="297"/>
      <c r="CZ46" s="297"/>
      <c r="DA46" s="297"/>
      <c r="DB46" s="297"/>
      <c r="DC46" s="300" t="s">
        <v>2023</v>
      </c>
      <c r="DD46" s="300"/>
      <c r="DE46" s="300" t="s">
        <v>2024</v>
      </c>
      <c r="DF46" s="300" t="s">
        <v>2025</v>
      </c>
      <c r="DG46" s="300"/>
      <c r="DH46" s="304">
        <f t="shared" si="10"/>
        <v>4</v>
      </c>
      <c r="DI46" s="306"/>
      <c r="DJ46" s="306"/>
      <c r="DK46" s="306"/>
      <c r="DL46" s="306">
        <f t="shared" si="11"/>
        <v>0</v>
      </c>
      <c r="DM46" s="308">
        <f t="shared" si="12"/>
        <v>67</v>
      </c>
      <c r="DN46" s="308">
        <f t="shared" si="13"/>
        <v>7</v>
      </c>
      <c r="DO46" s="309" t="e">
        <f t="shared" si="14"/>
        <v>#DIV/0!</v>
      </c>
    </row>
    <row r="47" spans="1:119" ht="30" customHeight="1" x14ac:dyDescent="0.2">
      <c r="A47" s="262" t="s">
        <v>1211</v>
      </c>
      <c r="B47" s="264"/>
      <c r="C47" s="264"/>
      <c r="D47" s="264"/>
      <c r="E47" s="265"/>
      <c r="F47" s="265"/>
      <c r="G47" s="265"/>
      <c r="H47" s="265"/>
      <c r="I47" s="265"/>
      <c r="J47" s="265"/>
      <c r="K47" s="265"/>
      <c r="L47" s="265"/>
      <c r="M47" s="265"/>
      <c r="N47" s="265"/>
      <c r="O47" s="265"/>
      <c r="P47" s="265"/>
      <c r="Q47" s="265"/>
      <c r="R47" s="265"/>
      <c r="S47" s="265"/>
      <c r="T47" s="265"/>
      <c r="U47" s="265"/>
      <c r="V47" s="265"/>
      <c r="W47" s="265"/>
      <c r="X47" s="265"/>
      <c r="Y47" s="265"/>
      <c r="Z47" s="265"/>
      <c r="AA47" s="267"/>
      <c r="AB47" s="25"/>
      <c r="AC47" s="265"/>
      <c r="AD47" s="265"/>
      <c r="AE47" s="343"/>
      <c r="AF47" s="265"/>
      <c r="AG47" s="265"/>
      <c r="AH47" s="343"/>
      <c r="AI47" s="343"/>
      <c r="AJ47" s="343"/>
      <c r="AK47" s="343"/>
      <c r="AL47" s="343"/>
      <c r="AM47" s="343"/>
      <c r="AN47" s="343"/>
      <c r="AO47" s="343"/>
      <c r="AP47" s="343"/>
      <c r="AQ47" s="343"/>
      <c r="AR47" s="24"/>
      <c r="AS47" s="24"/>
      <c r="AT47" s="24"/>
      <c r="AU47" s="24"/>
      <c r="AV47" s="24"/>
      <c r="AW47" s="267"/>
      <c r="AX47" s="24"/>
      <c r="AY47" s="24"/>
      <c r="AZ47" s="24"/>
      <c r="BA47" s="24"/>
      <c r="BB47" s="24"/>
      <c r="BC47" s="24"/>
      <c r="BD47" s="24"/>
      <c r="BE47" s="24"/>
      <c r="BF47" s="24"/>
      <c r="BG47" s="24"/>
      <c r="BH47" s="24"/>
      <c r="BI47" s="24"/>
      <c r="BJ47" s="24"/>
      <c r="BK47" s="24"/>
      <c r="BL47" s="24"/>
      <c r="BM47" s="24"/>
      <c r="BN47" s="24"/>
      <c r="BO47" s="28"/>
      <c r="BP47" s="28"/>
      <c r="BQ47" s="28"/>
      <c r="BR47" s="29"/>
      <c r="BS47" s="26"/>
      <c r="BT47" s="26"/>
      <c r="BU47" s="29"/>
      <c r="BV47" s="29"/>
      <c r="BW47" s="29"/>
      <c r="BX47" s="29"/>
      <c r="BY47" s="29"/>
      <c r="BZ47" s="29"/>
      <c r="CA47" s="29"/>
      <c r="CB47" s="29"/>
      <c r="CC47" s="29"/>
      <c r="CD47" s="26"/>
      <c r="CE47" s="26"/>
      <c r="CF47" s="26"/>
      <c r="CG47" s="26"/>
      <c r="CH47" s="26"/>
      <c r="CI47" s="26"/>
      <c r="CJ47" s="26"/>
      <c r="CK47" s="26"/>
      <c r="CL47" s="26"/>
      <c r="CM47" s="26"/>
      <c r="CN47" s="26"/>
      <c r="CO47" s="26"/>
      <c r="CP47" s="26"/>
      <c r="CQ47" s="26"/>
      <c r="CR47" s="523"/>
      <c r="CS47" s="26"/>
      <c r="CT47" s="26"/>
      <c r="CU47" s="26"/>
      <c r="CV47" s="26"/>
      <c r="CW47" s="26"/>
      <c r="CX47" s="26"/>
      <c r="CY47" s="26"/>
      <c r="CZ47" s="26"/>
      <c r="DA47" s="26"/>
      <c r="DB47" s="26"/>
      <c r="DC47" s="523"/>
      <c r="DD47" s="523"/>
      <c r="DE47" s="26"/>
      <c r="DF47" s="523"/>
      <c r="DG47" s="523"/>
      <c r="DH47" s="345"/>
      <c r="DI47" s="346"/>
      <c r="DJ47" s="346"/>
      <c r="DK47" s="346"/>
      <c r="DL47" s="346">
        <f t="shared" si="11"/>
        <v>0</v>
      </c>
      <c r="DM47" s="346"/>
      <c r="DN47" s="346"/>
      <c r="DO47" s="347"/>
    </row>
    <row r="48" spans="1:119" ht="212.25" customHeight="1" x14ac:dyDescent="0.2">
      <c r="A48" s="348" t="s">
        <v>1213</v>
      </c>
      <c r="B48" s="48"/>
      <c r="C48" s="48"/>
      <c r="D48" s="48" t="s">
        <v>2026</v>
      </c>
      <c r="E48" s="349" t="s">
        <v>338</v>
      </c>
      <c r="F48" s="349" t="s">
        <v>338</v>
      </c>
      <c r="G48" s="350"/>
      <c r="H48" s="350"/>
      <c r="I48" s="350" t="s">
        <v>2027</v>
      </c>
      <c r="J48" s="349" t="s">
        <v>338</v>
      </c>
      <c r="K48" s="349" t="s">
        <v>338</v>
      </c>
      <c r="L48" s="349" t="s">
        <v>338</v>
      </c>
      <c r="M48" s="349" t="s">
        <v>338</v>
      </c>
      <c r="N48" s="350" t="s">
        <v>2028</v>
      </c>
      <c r="O48" s="350" t="s">
        <v>2029</v>
      </c>
      <c r="P48" s="350" t="s">
        <v>2030</v>
      </c>
      <c r="Q48" s="350"/>
      <c r="R48" s="350"/>
      <c r="S48" s="350" t="s">
        <v>2031</v>
      </c>
      <c r="T48" s="350" t="s">
        <v>2032</v>
      </c>
      <c r="U48" s="350" t="s">
        <v>2033</v>
      </c>
      <c r="V48" s="350" t="s">
        <v>2034</v>
      </c>
      <c r="W48" s="350" t="s">
        <v>2035</v>
      </c>
      <c r="X48" s="350" t="s">
        <v>2036</v>
      </c>
      <c r="Y48" s="350" t="s">
        <v>2037</v>
      </c>
      <c r="Z48" s="350" t="s">
        <v>2038</v>
      </c>
      <c r="AA48" s="351" t="s">
        <v>386</v>
      </c>
      <c r="AB48" s="352" t="s">
        <v>2039</v>
      </c>
      <c r="AC48" s="350"/>
      <c r="AD48" s="350" t="s">
        <v>2040</v>
      </c>
      <c r="AE48" s="350" t="s">
        <v>2041</v>
      </c>
      <c r="AF48" s="350"/>
      <c r="AG48" s="350" t="s">
        <v>2042</v>
      </c>
      <c r="AH48" s="350" t="s">
        <v>2043</v>
      </c>
      <c r="AI48" s="350" t="s">
        <v>2044</v>
      </c>
      <c r="AJ48" s="350" t="s">
        <v>2045</v>
      </c>
      <c r="AK48" s="350" t="s">
        <v>2046</v>
      </c>
      <c r="AL48" s="349" t="s">
        <v>338</v>
      </c>
      <c r="AM48" s="350" t="s">
        <v>2047</v>
      </c>
      <c r="AN48" s="350" t="s">
        <v>2048</v>
      </c>
      <c r="AO48" s="349" t="s">
        <v>2049</v>
      </c>
      <c r="AP48" s="350" t="s">
        <v>2050</v>
      </c>
      <c r="AQ48" s="354" t="s">
        <v>2051</v>
      </c>
      <c r="AR48" s="354" t="s">
        <v>2052</v>
      </c>
      <c r="AS48" s="354" t="s">
        <v>2053</v>
      </c>
      <c r="AT48" s="354" t="s">
        <v>2054</v>
      </c>
      <c r="AU48" s="356" t="s">
        <v>338</v>
      </c>
      <c r="AV48" s="354" t="s">
        <v>2055</v>
      </c>
      <c r="AW48" s="282" t="s">
        <v>2056</v>
      </c>
      <c r="AX48" s="50" t="s">
        <v>2057</v>
      </c>
      <c r="AY48" s="50"/>
      <c r="AZ48" s="48" t="s">
        <v>2058</v>
      </c>
      <c r="BA48" s="48" t="s">
        <v>406</v>
      </c>
      <c r="BB48" s="48" t="s">
        <v>407</v>
      </c>
      <c r="BC48" s="48" t="s">
        <v>2059</v>
      </c>
      <c r="BD48" s="48" t="s">
        <v>2060</v>
      </c>
      <c r="BE48" s="48" t="s">
        <v>2061</v>
      </c>
      <c r="BF48" s="50" t="s">
        <v>338</v>
      </c>
      <c r="BG48" s="48" t="s">
        <v>2062</v>
      </c>
      <c r="BH48" s="48" t="s">
        <v>412</v>
      </c>
      <c r="BI48" s="48" t="s">
        <v>2063</v>
      </c>
      <c r="BJ48" s="48" t="s">
        <v>2064</v>
      </c>
      <c r="BK48" s="48"/>
      <c r="BL48" s="50" t="s">
        <v>2065</v>
      </c>
      <c r="BM48" s="50" t="s">
        <v>338</v>
      </c>
      <c r="BN48" s="50"/>
      <c r="BO48" s="50"/>
      <c r="BP48" s="50" t="s">
        <v>2066</v>
      </c>
      <c r="BQ48" s="102" t="s">
        <v>2067</v>
      </c>
      <c r="BR48" s="524" t="s">
        <v>2068</v>
      </c>
      <c r="BS48" s="105" t="s">
        <v>2015</v>
      </c>
      <c r="BT48" s="525" t="s">
        <v>2069</v>
      </c>
      <c r="BU48" s="524" t="s">
        <v>2070</v>
      </c>
      <c r="BV48" s="524" t="s">
        <v>2071</v>
      </c>
      <c r="BW48" s="524" t="s">
        <v>2071</v>
      </c>
      <c r="BX48" s="524" t="s">
        <v>2072</v>
      </c>
      <c r="BY48" s="524"/>
      <c r="BZ48" s="524"/>
      <c r="CA48" s="524" t="s">
        <v>2073</v>
      </c>
      <c r="CB48" s="59" t="s">
        <v>2074</v>
      </c>
      <c r="CC48" s="60" t="s">
        <v>2075</v>
      </c>
      <c r="CD48" s="60" t="s">
        <v>338</v>
      </c>
      <c r="CE48" s="429" t="s">
        <v>2076</v>
      </c>
      <c r="CF48" s="50" t="s">
        <v>2077</v>
      </c>
      <c r="CG48" s="50" t="s">
        <v>1886</v>
      </c>
      <c r="CH48" s="293" t="s">
        <v>2078</v>
      </c>
      <c r="CI48" s="50"/>
      <c r="CJ48" s="50" t="s">
        <v>2079</v>
      </c>
      <c r="CK48" s="60" t="s">
        <v>2080</v>
      </c>
      <c r="CL48" s="60" t="s">
        <v>2081</v>
      </c>
      <c r="CM48" s="367" t="s">
        <v>2082</v>
      </c>
      <c r="CN48" s="297" t="s">
        <v>2083</v>
      </c>
      <c r="CO48" s="300" t="s">
        <v>2084</v>
      </c>
      <c r="CP48" s="300" t="s">
        <v>2085</v>
      </c>
      <c r="CQ48" s="300" t="s">
        <v>2086</v>
      </c>
      <c r="CR48" s="300"/>
      <c r="CS48" s="300" t="s">
        <v>2087</v>
      </c>
      <c r="CT48" s="300" t="s">
        <v>2088</v>
      </c>
      <c r="CU48" s="300"/>
      <c r="CV48" s="300"/>
      <c r="CW48" s="300" t="s">
        <v>2089</v>
      </c>
      <c r="CX48" s="300" t="s">
        <v>2090</v>
      </c>
      <c r="CY48" s="300" t="s">
        <v>2091</v>
      </c>
      <c r="CZ48" s="300" t="s">
        <v>2092</v>
      </c>
      <c r="DA48" s="300" t="s">
        <v>2093</v>
      </c>
      <c r="DB48" s="300" t="s">
        <v>2094</v>
      </c>
      <c r="DC48" s="300" t="s">
        <v>2095</v>
      </c>
      <c r="DD48" s="300" t="s">
        <v>2096</v>
      </c>
      <c r="DE48" s="300" t="s">
        <v>2097</v>
      </c>
      <c r="DF48" s="300" t="s">
        <v>2098</v>
      </c>
      <c r="DG48" s="300" t="s">
        <v>2099</v>
      </c>
      <c r="DH48" s="304">
        <f t="shared" ref="DH48:DH55" si="15">COUNTIF(C48:CI48,"*close fit*")</f>
        <v>4</v>
      </c>
      <c r="DI48" s="306"/>
      <c r="DJ48" s="306"/>
      <c r="DK48" s="306"/>
      <c r="DL48" s="306">
        <f t="shared" si="11"/>
        <v>0</v>
      </c>
      <c r="DM48" s="308">
        <f t="shared" ref="DM48:DM55" si="16">COUNTIF($C48:$CI48,"")+COUNTIF($C48:$CI48,"n/a")</f>
        <v>25</v>
      </c>
      <c r="DN48" s="308">
        <f t="shared" ref="DN48:DN55" si="17">78-$DH48-$DL48-$DM48</f>
        <v>49</v>
      </c>
      <c r="DO48" s="309" t="e">
        <f t="shared" ref="DO48:DO56" si="18">($DN48*2+$DH48-$DL48)/($A$1*2)</f>
        <v>#DIV/0!</v>
      </c>
    </row>
    <row r="49" spans="1:119" ht="30" customHeight="1" x14ac:dyDescent="0.2">
      <c r="A49" s="374" t="s">
        <v>1240</v>
      </c>
      <c r="B49" s="110"/>
      <c r="C49" s="110"/>
      <c r="D49" s="110" t="s">
        <v>338</v>
      </c>
      <c r="E49" s="146" t="s">
        <v>338</v>
      </c>
      <c r="F49" s="146" t="s">
        <v>338</v>
      </c>
      <c r="G49" s="147"/>
      <c r="H49" s="147"/>
      <c r="I49" s="147" t="s">
        <v>2100</v>
      </c>
      <c r="J49" s="146" t="s">
        <v>338</v>
      </c>
      <c r="K49" s="147" t="s">
        <v>2101</v>
      </c>
      <c r="L49" s="146" t="s">
        <v>2102</v>
      </c>
      <c r="M49" s="146" t="s">
        <v>338</v>
      </c>
      <c r="N49" s="147" t="s">
        <v>2103</v>
      </c>
      <c r="O49" s="146" t="s">
        <v>338</v>
      </c>
      <c r="P49" s="147" t="s">
        <v>2104</v>
      </c>
      <c r="Q49" s="146" t="s">
        <v>338</v>
      </c>
      <c r="R49" s="147"/>
      <c r="S49" s="147" t="s">
        <v>2105</v>
      </c>
      <c r="T49" s="146" t="s">
        <v>338</v>
      </c>
      <c r="U49" s="147" t="s">
        <v>2106</v>
      </c>
      <c r="V49" s="147" t="s">
        <v>2107</v>
      </c>
      <c r="W49" s="146" t="s">
        <v>338</v>
      </c>
      <c r="X49" s="147" t="s">
        <v>2108</v>
      </c>
      <c r="Y49" s="147" t="s">
        <v>2109</v>
      </c>
      <c r="Z49" s="147" t="s">
        <v>2110</v>
      </c>
      <c r="AA49" s="310" t="s">
        <v>338</v>
      </c>
      <c r="AB49" s="379" t="s">
        <v>2111</v>
      </c>
      <c r="AC49" s="146"/>
      <c r="AD49" s="146" t="s">
        <v>338</v>
      </c>
      <c r="AE49" s="147" t="s">
        <v>2112</v>
      </c>
      <c r="AF49" s="147"/>
      <c r="AG49" s="147" t="s">
        <v>2113</v>
      </c>
      <c r="AH49" s="147" t="s">
        <v>2114</v>
      </c>
      <c r="AI49" s="146" t="s">
        <v>338</v>
      </c>
      <c r="AJ49" s="146" t="s">
        <v>338</v>
      </c>
      <c r="AK49" s="147" t="s">
        <v>2115</v>
      </c>
      <c r="AL49" s="146" t="s">
        <v>338</v>
      </c>
      <c r="AM49" s="146" t="s">
        <v>338</v>
      </c>
      <c r="AN49" s="147" t="s">
        <v>2116</v>
      </c>
      <c r="AO49" s="146" t="s">
        <v>2117</v>
      </c>
      <c r="AP49" s="147" t="s">
        <v>2118</v>
      </c>
      <c r="AQ49" s="154" t="s">
        <v>982</v>
      </c>
      <c r="AR49" s="245" t="s">
        <v>2119</v>
      </c>
      <c r="AS49" s="245" t="s">
        <v>2120</v>
      </c>
      <c r="AT49" s="245" t="s">
        <v>2121</v>
      </c>
      <c r="AU49" s="245" t="s">
        <v>2122</v>
      </c>
      <c r="AV49" s="245" t="s">
        <v>2123</v>
      </c>
      <c r="AW49" s="382" t="s">
        <v>2124</v>
      </c>
      <c r="AX49" s="110" t="s">
        <v>2125</v>
      </c>
      <c r="AY49" s="110"/>
      <c r="AZ49" s="245" t="s">
        <v>2126</v>
      </c>
      <c r="BA49" s="245" t="s">
        <v>2127</v>
      </c>
      <c r="BB49" s="110" t="s">
        <v>338</v>
      </c>
      <c r="BC49" s="110" t="s">
        <v>338</v>
      </c>
      <c r="BD49" s="245" t="s">
        <v>2128</v>
      </c>
      <c r="BE49" s="245" t="s">
        <v>2129</v>
      </c>
      <c r="BF49" s="110" t="s">
        <v>338</v>
      </c>
      <c r="BG49" s="245" t="s">
        <v>2130</v>
      </c>
      <c r="BH49" s="245" t="s">
        <v>2131</v>
      </c>
      <c r="BI49" s="245" t="s">
        <v>2132</v>
      </c>
      <c r="BJ49" s="245" t="s">
        <v>2133</v>
      </c>
      <c r="BK49" s="300" t="s">
        <v>2134</v>
      </c>
      <c r="BL49" s="110" t="s">
        <v>2135</v>
      </c>
      <c r="BM49" s="110" t="s">
        <v>338</v>
      </c>
      <c r="BN49" s="110"/>
      <c r="BO49" s="110"/>
      <c r="BP49" s="110" t="s">
        <v>2136</v>
      </c>
      <c r="BQ49" s="247"/>
      <c r="BR49" s="521"/>
      <c r="BS49" s="251" t="s">
        <v>2137</v>
      </c>
      <c r="BT49" s="385" t="s">
        <v>2138</v>
      </c>
      <c r="BU49" s="526" t="s">
        <v>2139</v>
      </c>
      <c r="BV49" s="526"/>
      <c r="BW49" s="526"/>
      <c r="BX49" s="526"/>
      <c r="BY49" s="526"/>
      <c r="BZ49" s="526"/>
      <c r="CA49" s="526"/>
      <c r="CB49" s="214" t="s">
        <v>2140</v>
      </c>
      <c r="CC49" s="256" t="s">
        <v>2141</v>
      </c>
      <c r="CD49" s="256" t="s">
        <v>338</v>
      </c>
      <c r="CE49" s="214"/>
      <c r="CF49" s="214"/>
      <c r="CG49" s="214"/>
      <c r="CH49" s="293" t="s">
        <v>2078</v>
      </c>
      <c r="CI49" s="214"/>
      <c r="CJ49" s="214"/>
      <c r="CK49" s="256" t="s">
        <v>2142</v>
      </c>
      <c r="CL49" s="256"/>
      <c r="CM49" s="463" t="s">
        <v>2143</v>
      </c>
      <c r="CN49" s="297" t="s">
        <v>2083</v>
      </c>
      <c r="CO49" s="300"/>
      <c r="CP49" s="300" t="s">
        <v>2144</v>
      </c>
      <c r="CQ49" s="300"/>
      <c r="CR49" s="300"/>
      <c r="CS49" s="300"/>
      <c r="CT49" s="300" t="s">
        <v>2145</v>
      </c>
      <c r="CU49" s="300"/>
      <c r="CV49" s="300"/>
      <c r="CW49" s="300"/>
      <c r="CX49" s="300" t="s">
        <v>2090</v>
      </c>
      <c r="CY49" s="527" t="s">
        <v>2146</v>
      </c>
      <c r="CZ49" s="300" t="s">
        <v>2147</v>
      </c>
      <c r="DA49" s="300" t="s">
        <v>2148</v>
      </c>
      <c r="DB49" s="300" t="s">
        <v>1951</v>
      </c>
      <c r="DC49" s="300" t="s">
        <v>2002</v>
      </c>
      <c r="DD49" s="300"/>
      <c r="DE49" s="300"/>
      <c r="DF49" s="300" t="s">
        <v>2149</v>
      </c>
      <c r="DG49" s="300" t="s">
        <v>2150</v>
      </c>
      <c r="DH49" s="304">
        <f t="shared" si="15"/>
        <v>4</v>
      </c>
      <c r="DI49" s="306"/>
      <c r="DJ49" s="306"/>
      <c r="DK49" s="306"/>
      <c r="DL49" s="306">
        <f t="shared" si="11"/>
        <v>0</v>
      </c>
      <c r="DM49" s="308">
        <f t="shared" si="16"/>
        <v>41</v>
      </c>
      <c r="DN49" s="308">
        <f t="shared" si="17"/>
        <v>33</v>
      </c>
      <c r="DO49" s="309" t="e">
        <f t="shared" si="18"/>
        <v>#DIV/0!</v>
      </c>
    </row>
    <row r="50" spans="1:119" ht="30" customHeight="1" x14ac:dyDescent="0.2">
      <c r="A50" s="390" t="s">
        <v>1247</v>
      </c>
      <c r="B50" s="360"/>
      <c r="C50" s="360">
        <v>2</v>
      </c>
      <c r="D50" s="48" t="s">
        <v>2151</v>
      </c>
      <c r="E50" s="349" t="s">
        <v>338</v>
      </c>
      <c r="F50" s="350" t="s">
        <v>2152</v>
      </c>
      <c r="G50" s="350"/>
      <c r="H50" s="350"/>
      <c r="I50" s="350" t="s">
        <v>2153</v>
      </c>
      <c r="J50" s="349" t="s">
        <v>338</v>
      </c>
      <c r="K50" s="349" t="s">
        <v>338</v>
      </c>
      <c r="L50" s="349" t="s">
        <v>338</v>
      </c>
      <c r="M50" s="349" t="s">
        <v>338</v>
      </c>
      <c r="N50" s="349" t="s">
        <v>338</v>
      </c>
      <c r="O50" s="350" t="s">
        <v>2154</v>
      </c>
      <c r="P50" s="350" t="s">
        <v>2155</v>
      </c>
      <c r="Q50" s="350" t="s">
        <v>2156</v>
      </c>
      <c r="R50" s="350"/>
      <c r="S50" s="350" t="s">
        <v>2157</v>
      </c>
      <c r="T50" s="350" t="s">
        <v>2158</v>
      </c>
      <c r="U50" s="350" t="s">
        <v>2159</v>
      </c>
      <c r="V50" s="349" t="s">
        <v>338</v>
      </c>
      <c r="W50" s="349" t="s">
        <v>338</v>
      </c>
      <c r="X50" s="349" t="s">
        <v>2160</v>
      </c>
      <c r="Y50" s="349" t="s">
        <v>338</v>
      </c>
      <c r="Z50" s="350" t="s">
        <v>2161</v>
      </c>
      <c r="AA50" s="351" t="s">
        <v>2162</v>
      </c>
      <c r="AB50" s="352" t="s">
        <v>2163</v>
      </c>
      <c r="AC50" s="349"/>
      <c r="AD50" s="349" t="s">
        <v>338</v>
      </c>
      <c r="AE50" s="349" t="s">
        <v>338</v>
      </c>
      <c r="AF50" s="350"/>
      <c r="AG50" s="350" t="s">
        <v>2164</v>
      </c>
      <c r="AH50" s="349" t="s">
        <v>338</v>
      </c>
      <c r="AI50" s="350" t="s">
        <v>2165</v>
      </c>
      <c r="AJ50" s="350" t="s">
        <v>2166</v>
      </c>
      <c r="AK50" s="350" t="s">
        <v>2167</v>
      </c>
      <c r="AL50" s="350" t="s">
        <v>2168</v>
      </c>
      <c r="AM50" s="349" t="s">
        <v>338</v>
      </c>
      <c r="AN50" s="349" t="s">
        <v>338</v>
      </c>
      <c r="AO50" s="349" t="s">
        <v>1341</v>
      </c>
      <c r="AP50" s="349" t="s">
        <v>338</v>
      </c>
      <c r="AQ50" s="130" t="s">
        <v>338</v>
      </c>
      <c r="AR50" s="354" t="s">
        <v>2169</v>
      </c>
      <c r="AS50" s="356" t="s">
        <v>338</v>
      </c>
      <c r="AT50" s="354" t="s">
        <v>2170</v>
      </c>
      <c r="AU50" s="356" t="s">
        <v>338</v>
      </c>
      <c r="AV50" s="354" t="s">
        <v>2171</v>
      </c>
      <c r="AW50" s="396" t="s">
        <v>338</v>
      </c>
      <c r="AX50" s="50" t="s">
        <v>338</v>
      </c>
      <c r="AY50" s="50"/>
      <c r="AZ50" s="48" t="s">
        <v>2172</v>
      </c>
      <c r="BA50" s="48" t="s">
        <v>2173</v>
      </c>
      <c r="BB50" s="50" t="s">
        <v>338</v>
      </c>
      <c r="BC50" s="50" t="s">
        <v>338</v>
      </c>
      <c r="BD50" s="50" t="s">
        <v>338</v>
      </c>
      <c r="BE50" s="48" t="s">
        <v>2174</v>
      </c>
      <c r="BF50" s="50" t="s">
        <v>338</v>
      </c>
      <c r="BG50" s="48" t="s">
        <v>2175</v>
      </c>
      <c r="BH50" s="48" t="s">
        <v>2176</v>
      </c>
      <c r="BI50" s="50" t="s">
        <v>338</v>
      </c>
      <c r="BJ50" s="50" t="s">
        <v>338</v>
      </c>
      <c r="BK50" s="50"/>
      <c r="BL50" s="50"/>
      <c r="BM50" s="50" t="s">
        <v>2177</v>
      </c>
      <c r="BN50" s="50"/>
      <c r="BO50" s="102"/>
      <c r="BP50" s="102" t="s">
        <v>2178</v>
      </c>
      <c r="BQ50" s="103" t="s">
        <v>2179</v>
      </c>
      <c r="BR50" s="1" t="s">
        <v>2180</v>
      </c>
      <c r="BS50" s="105" t="s">
        <v>2181</v>
      </c>
      <c r="BT50" s="106" t="s">
        <v>2182</v>
      </c>
      <c r="BU50" s="424" t="s">
        <v>2139</v>
      </c>
      <c r="BV50" s="1" t="s">
        <v>2183</v>
      </c>
      <c r="BW50" s="1" t="s">
        <v>2183</v>
      </c>
      <c r="BX50" s="1" t="s">
        <v>2184</v>
      </c>
      <c r="BY50" s="1"/>
      <c r="BZ50" s="1"/>
      <c r="CA50" s="424" t="s">
        <v>2185</v>
      </c>
      <c r="CB50" s="59" t="s">
        <v>2186</v>
      </c>
      <c r="CC50" s="60" t="s">
        <v>2186</v>
      </c>
      <c r="CD50" s="59" t="s">
        <v>2187</v>
      </c>
      <c r="CE50" s="59"/>
      <c r="CF50" s="59"/>
      <c r="CG50" s="59"/>
      <c r="CH50" s="367" t="s">
        <v>2188</v>
      </c>
      <c r="CI50" s="59"/>
      <c r="CJ50" s="60" t="s">
        <v>2189</v>
      </c>
      <c r="CK50" s="60" t="s">
        <v>698</v>
      </c>
      <c r="CL50" s="1" t="s">
        <v>2190</v>
      </c>
      <c r="CM50" s="367" t="s">
        <v>2191</v>
      </c>
      <c r="CN50" s="300" t="s">
        <v>2192</v>
      </c>
      <c r="CO50" s="300" t="s">
        <v>2193</v>
      </c>
      <c r="CP50" s="300" t="s">
        <v>2194</v>
      </c>
      <c r="CQ50" s="297" t="s">
        <v>2195</v>
      </c>
      <c r="CR50" s="388"/>
      <c r="CS50" s="300" t="s">
        <v>2196</v>
      </c>
      <c r="CT50" s="300" t="s">
        <v>2197</v>
      </c>
      <c r="CU50" s="300"/>
      <c r="CV50" s="300"/>
      <c r="CW50" s="300" t="s">
        <v>1378</v>
      </c>
      <c r="CX50" s="297"/>
      <c r="CY50" s="297"/>
      <c r="CZ50" s="300" t="s">
        <v>2198</v>
      </c>
      <c r="DA50" s="300" t="s">
        <v>2198</v>
      </c>
      <c r="DB50" s="300"/>
      <c r="DC50" s="388"/>
      <c r="DD50" s="388"/>
      <c r="DE50" s="300" t="s">
        <v>2199</v>
      </c>
      <c r="DF50" s="1" t="s">
        <v>2200</v>
      </c>
      <c r="DG50" s="1" t="s">
        <v>2201</v>
      </c>
      <c r="DH50" s="304">
        <f t="shared" si="15"/>
        <v>3</v>
      </c>
      <c r="DI50" s="306"/>
      <c r="DJ50" s="306"/>
      <c r="DK50" s="306"/>
      <c r="DL50" s="306">
        <f t="shared" si="11"/>
        <v>0</v>
      </c>
      <c r="DM50" s="308">
        <f t="shared" si="16"/>
        <v>42</v>
      </c>
      <c r="DN50" s="308">
        <f t="shared" si="17"/>
        <v>33</v>
      </c>
      <c r="DO50" s="309" t="e">
        <f t="shared" si="18"/>
        <v>#DIV/0!</v>
      </c>
    </row>
    <row r="51" spans="1:119" ht="30" customHeight="1" x14ac:dyDescent="0.2">
      <c r="A51" s="374" t="s">
        <v>1264</v>
      </c>
      <c r="B51" s="360"/>
      <c r="C51" s="360">
        <v>2</v>
      </c>
      <c r="D51" s="245" t="s">
        <v>2202</v>
      </c>
      <c r="E51" s="146" t="s">
        <v>338</v>
      </c>
      <c r="F51" s="147" t="s">
        <v>2203</v>
      </c>
      <c r="G51" s="147"/>
      <c r="H51" s="147"/>
      <c r="I51" s="147" t="s">
        <v>2204</v>
      </c>
      <c r="J51" s="146" t="s">
        <v>338</v>
      </c>
      <c r="K51" s="147" t="s">
        <v>2205</v>
      </c>
      <c r="L51" s="146" t="s">
        <v>338</v>
      </c>
      <c r="M51" s="146" t="s">
        <v>338</v>
      </c>
      <c r="N51" s="147" t="s">
        <v>2206</v>
      </c>
      <c r="O51" s="146" t="s">
        <v>2207</v>
      </c>
      <c r="P51" s="147" t="s">
        <v>1955</v>
      </c>
      <c r="Q51" s="147" t="s">
        <v>2208</v>
      </c>
      <c r="R51" s="147"/>
      <c r="S51" s="147" t="s">
        <v>2209</v>
      </c>
      <c r="T51" s="146" t="s">
        <v>2210</v>
      </c>
      <c r="U51" s="147" t="s">
        <v>2211</v>
      </c>
      <c r="V51" s="146" t="s">
        <v>338</v>
      </c>
      <c r="W51" s="146" t="s">
        <v>338</v>
      </c>
      <c r="X51" s="146" t="s">
        <v>338</v>
      </c>
      <c r="Y51" s="147" t="s">
        <v>2212</v>
      </c>
      <c r="Z51" s="147" t="s">
        <v>2213</v>
      </c>
      <c r="AA51" s="404" t="s">
        <v>338</v>
      </c>
      <c r="AB51" s="379" t="s">
        <v>2214</v>
      </c>
      <c r="AC51" s="147"/>
      <c r="AD51" s="147" t="s">
        <v>2215</v>
      </c>
      <c r="AE51" s="146" t="s">
        <v>338</v>
      </c>
      <c r="AF51" s="147"/>
      <c r="AG51" s="147" t="s">
        <v>2216</v>
      </c>
      <c r="AH51" s="147" t="s">
        <v>2217</v>
      </c>
      <c r="AI51" s="146" t="s">
        <v>338</v>
      </c>
      <c r="AJ51" s="147" t="s">
        <v>2218</v>
      </c>
      <c r="AK51" s="146" t="s">
        <v>338</v>
      </c>
      <c r="AL51" s="146" t="s">
        <v>338</v>
      </c>
      <c r="AM51" s="146" t="s">
        <v>338</v>
      </c>
      <c r="AN51" s="146" t="s">
        <v>338</v>
      </c>
      <c r="AO51" s="146" t="s">
        <v>338</v>
      </c>
      <c r="AP51" s="147" t="s">
        <v>2219</v>
      </c>
      <c r="AQ51" s="245" t="s">
        <v>2220</v>
      </c>
      <c r="AR51" s="110" t="s">
        <v>338</v>
      </c>
      <c r="AS51" s="110" t="s">
        <v>338</v>
      </c>
      <c r="AT51" s="110" t="s">
        <v>338</v>
      </c>
      <c r="AU51" s="110" t="s">
        <v>338</v>
      </c>
      <c r="AV51" s="110" t="s">
        <v>338</v>
      </c>
      <c r="AW51" s="382" t="s">
        <v>338</v>
      </c>
      <c r="AX51" s="110" t="s">
        <v>2221</v>
      </c>
      <c r="AY51" s="110"/>
      <c r="AZ51" s="245" t="s">
        <v>2222</v>
      </c>
      <c r="BA51" s="245" t="s">
        <v>2223</v>
      </c>
      <c r="BB51" s="110" t="s">
        <v>338</v>
      </c>
      <c r="BC51" s="110" t="s">
        <v>338</v>
      </c>
      <c r="BD51" s="245" t="s">
        <v>2224</v>
      </c>
      <c r="BE51" s="245" t="s">
        <v>2225</v>
      </c>
      <c r="BF51" s="110" t="s">
        <v>338</v>
      </c>
      <c r="BG51" s="110" t="s">
        <v>338</v>
      </c>
      <c r="BH51" s="110" t="s">
        <v>338</v>
      </c>
      <c r="BI51" s="110" t="s">
        <v>338</v>
      </c>
      <c r="BJ51" s="245" t="s">
        <v>2226</v>
      </c>
      <c r="BK51" s="245"/>
      <c r="BL51" s="110"/>
      <c r="BM51" s="110" t="s">
        <v>338</v>
      </c>
      <c r="BN51" s="110"/>
      <c r="BO51" s="216"/>
      <c r="BP51" s="216" t="s">
        <v>338</v>
      </c>
      <c r="BQ51" s="247" t="s">
        <v>2227</v>
      </c>
      <c r="BR51" s="249" t="s">
        <v>2228</v>
      </c>
      <c r="BS51" s="251" t="s">
        <v>2229</v>
      </c>
      <c r="BT51" s="251" t="s">
        <v>338</v>
      </c>
      <c r="BU51" s="249" t="s">
        <v>2230</v>
      </c>
      <c r="BV51" s="216" t="s">
        <v>2231</v>
      </c>
      <c r="BW51" s="216" t="s">
        <v>2231</v>
      </c>
      <c r="BX51" s="249" t="s">
        <v>2232</v>
      </c>
      <c r="BY51" s="249"/>
      <c r="BZ51" s="249"/>
      <c r="CA51" s="249"/>
      <c r="CB51" s="214" t="s">
        <v>2233</v>
      </c>
      <c r="CC51" s="256" t="s">
        <v>2234</v>
      </c>
      <c r="CD51" s="256" t="s">
        <v>338</v>
      </c>
      <c r="CE51" s="214"/>
      <c r="CF51" s="214"/>
      <c r="CG51" s="256" t="s">
        <v>1993</v>
      </c>
      <c r="CH51" s="293" t="s">
        <v>2235</v>
      </c>
      <c r="CI51" s="214"/>
      <c r="CJ51" s="256" t="s">
        <v>2236</v>
      </c>
      <c r="CK51" s="256" t="s">
        <v>2237</v>
      </c>
      <c r="CL51" s="1" t="s">
        <v>2238</v>
      </c>
      <c r="CM51" s="367"/>
      <c r="CN51" s="300" t="s">
        <v>2239</v>
      </c>
      <c r="CO51" s="300" t="s">
        <v>2240</v>
      </c>
      <c r="CP51" s="297" t="s">
        <v>2241</v>
      </c>
      <c r="CQ51" s="300" t="s">
        <v>2242</v>
      </c>
      <c r="CR51" s="300"/>
      <c r="CS51" s="297"/>
      <c r="CT51" s="300" t="s">
        <v>2240</v>
      </c>
      <c r="CU51" s="297"/>
      <c r="CV51" s="297" t="s">
        <v>2243</v>
      </c>
      <c r="CW51" s="297"/>
      <c r="CX51" s="297"/>
      <c r="CY51" s="297"/>
      <c r="CZ51" s="300" t="s">
        <v>2244</v>
      </c>
      <c r="DA51" s="300" t="s">
        <v>2245</v>
      </c>
      <c r="DB51" s="300" t="s">
        <v>1916</v>
      </c>
      <c r="DC51" s="300"/>
      <c r="DD51" s="300" t="s">
        <v>2246</v>
      </c>
      <c r="DE51" s="297" t="s">
        <v>2247</v>
      </c>
      <c r="DF51" s="300" t="s">
        <v>2248</v>
      </c>
      <c r="DG51" s="300" t="s">
        <v>2240</v>
      </c>
      <c r="DH51" s="304">
        <f t="shared" si="15"/>
        <v>5</v>
      </c>
      <c r="DI51" s="306"/>
      <c r="DJ51" s="306"/>
      <c r="DK51" s="306"/>
      <c r="DL51" s="306">
        <f t="shared" si="11"/>
        <v>1</v>
      </c>
      <c r="DM51" s="308">
        <f t="shared" si="16"/>
        <v>47</v>
      </c>
      <c r="DN51" s="308">
        <f t="shared" si="17"/>
        <v>25</v>
      </c>
      <c r="DO51" s="309" t="e">
        <f t="shared" si="18"/>
        <v>#DIV/0!</v>
      </c>
    </row>
    <row r="52" spans="1:119" ht="30" customHeight="1" x14ac:dyDescent="0.2">
      <c r="A52" s="348" t="s">
        <v>1278</v>
      </c>
      <c r="B52" s="360"/>
      <c r="C52" s="360"/>
      <c r="D52" s="50" t="s">
        <v>338</v>
      </c>
      <c r="E52" s="349" t="s">
        <v>338</v>
      </c>
      <c r="F52" s="349" t="s">
        <v>338</v>
      </c>
      <c r="G52" s="350"/>
      <c r="H52" s="350"/>
      <c r="I52" s="350" t="s">
        <v>2249</v>
      </c>
      <c r="J52" s="349" t="s">
        <v>338</v>
      </c>
      <c r="K52" s="349" t="s">
        <v>338</v>
      </c>
      <c r="L52" s="349" t="s">
        <v>338</v>
      </c>
      <c r="M52" s="349" t="s">
        <v>338</v>
      </c>
      <c r="N52" s="349" t="s">
        <v>338</v>
      </c>
      <c r="O52" s="349" t="s">
        <v>338</v>
      </c>
      <c r="P52" s="349" t="s">
        <v>338</v>
      </c>
      <c r="Q52" s="349" t="s">
        <v>338</v>
      </c>
      <c r="R52" s="349"/>
      <c r="S52" s="349" t="s">
        <v>338</v>
      </c>
      <c r="T52" s="349" t="s">
        <v>338</v>
      </c>
      <c r="U52" s="350" t="s">
        <v>2250</v>
      </c>
      <c r="V52" s="350" t="s">
        <v>2251</v>
      </c>
      <c r="W52" s="349" t="s">
        <v>338</v>
      </c>
      <c r="X52" s="350" t="s">
        <v>2252</v>
      </c>
      <c r="Y52" s="350" t="s">
        <v>2253</v>
      </c>
      <c r="Z52" s="349" t="s">
        <v>338</v>
      </c>
      <c r="AA52" s="351" t="s">
        <v>338</v>
      </c>
      <c r="AB52" s="352" t="s">
        <v>2254</v>
      </c>
      <c r="AC52" s="350"/>
      <c r="AD52" s="350" t="s">
        <v>2255</v>
      </c>
      <c r="AE52" s="350" t="s">
        <v>2256</v>
      </c>
      <c r="AF52" s="349"/>
      <c r="AG52" s="349" t="s">
        <v>338</v>
      </c>
      <c r="AH52" s="350" t="s">
        <v>2257</v>
      </c>
      <c r="AI52" s="350" t="s">
        <v>2258</v>
      </c>
      <c r="AJ52" s="349" t="s">
        <v>338</v>
      </c>
      <c r="AK52" s="350" t="s">
        <v>2259</v>
      </c>
      <c r="AL52" s="349" t="s">
        <v>338</v>
      </c>
      <c r="AM52" s="349" t="s">
        <v>338</v>
      </c>
      <c r="AN52" s="349" t="s">
        <v>338</v>
      </c>
      <c r="AO52" s="349" t="s">
        <v>1614</v>
      </c>
      <c r="AP52" s="350" t="s">
        <v>2260</v>
      </c>
      <c r="AQ52" s="354" t="s">
        <v>1343</v>
      </c>
      <c r="AR52" s="354" t="s">
        <v>2261</v>
      </c>
      <c r="AS52" s="354" t="s">
        <v>1973</v>
      </c>
      <c r="AT52" s="356" t="s">
        <v>338</v>
      </c>
      <c r="AU52" s="356" t="s">
        <v>338</v>
      </c>
      <c r="AV52" s="356" t="s">
        <v>338</v>
      </c>
      <c r="AW52" s="396" t="s">
        <v>338</v>
      </c>
      <c r="AX52" s="50" t="s">
        <v>338</v>
      </c>
      <c r="AY52" s="50"/>
      <c r="AZ52" s="50" t="s">
        <v>338</v>
      </c>
      <c r="BA52" s="48" t="s">
        <v>1569</v>
      </c>
      <c r="BB52" s="50" t="s">
        <v>338</v>
      </c>
      <c r="BC52" s="48" t="s">
        <v>2262</v>
      </c>
      <c r="BD52" s="48" t="s">
        <v>2263</v>
      </c>
      <c r="BE52" s="48" t="s">
        <v>2264</v>
      </c>
      <c r="BF52" s="50" t="s">
        <v>338</v>
      </c>
      <c r="BG52" s="48" t="s">
        <v>2265</v>
      </c>
      <c r="BH52" s="48" t="s">
        <v>1352</v>
      </c>
      <c r="BI52" s="50" t="s">
        <v>338</v>
      </c>
      <c r="BJ52" s="50" t="s">
        <v>338</v>
      </c>
      <c r="BK52" s="50"/>
      <c r="BL52" s="48"/>
      <c r="BM52" s="48"/>
      <c r="BN52" s="48"/>
      <c r="BO52" s="50"/>
      <c r="BP52" s="50" t="s">
        <v>2266</v>
      </c>
      <c r="BQ52" s="397" t="s">
        <v>2267</v>
      </c>
      <c r="BR52" s="528" t="s">
        <v>2268</v>
      </c>
      <c r="BS52" s="529" t="s">
        <v>2269</v>
      </c>
      <c r="BT52" s="529" t="s">
        <v>338</v>
      </c>
      <c r="BU52" s="530"/>
      <c r="BV52" s="528" t="s">
        <v>2270</v>
      </c>
      <c r="BW52" s="528" t="s">
        <v>2270</v>
      </c>
      <c r="BX52" s="528" t="s">
        <v>2271</v>
      </c>
      <c r="BY52" s="528"/>
      <c r="BZ52" s="528"/>
      <c r="CA52" s="530"/>
      <c r="CB52" s="531" t="s">
        <v>2272</v>
      </c>
      <c r="CC52" s="532" t="s">
        <v>2273</v>
      </c>
      <c r="CD52" s="51" t="s">
        <v>2274</v>
      </c>
      <c r="CE52" s="51"/>
      <c r="CF52" s="51"/>
      <c r="CG52" s="51"/>
      <c r="CH52" s="367" t="s">
        <v>1650</v>
      </c>
      <c r="CI52" s="51"/>
      <c r="CJ52" s="60" t="s">
        <v>2275</v>
      </c>
      <c r="CK52" s="60" t="s">
        <v>698</v>
      </c>
      <c r="CL52" s="1" t="s">
        <v>2276</v>
      </c>
      <c r="CM52" s="463" t="s">
        <v>1916</v>
      </c>
      <c r="CN52" s="300" t="s">
        <v>1650</v>
      </c>
      <c r="CO52" s="300" t="s">
        <v>1624</v>
      </c>
      <c r="CP52" s="300" t="s">
        <v>2277</v>
      </c>
      <c r="CQ52" s="297" t="s">
        <v>2278</v>
      </c>
      <c r="CR52" s="300"/>
      <c r="CS52" s="297"/>
      <c r="CT52" s="297"/>
      <c r="CU52" s="297"/>
      <c r="CV52" s="300"/>
      <c r="CW52" s="297"/>
      <c r="CX52" s="297"/>
      <c r="CY52" s="300" t="s">
        <v>1949</v>
      </c>
      <c r="CZ52" s="300" t="s">
        <v>2279</v>
      </c>
      <c r="DA52" s="300" t="s">
        <v>1619</v>
      </c>
      <c r="DB52" s="300" t="s">
        <v>1916</v>
      </c>
      <c r="DC52" s="300"/>
      <c r="DD52" s="300" t="s">
        <v>1624</v>
      </c>
      <c r="DE52" s="297" t="s">
        <v>2280</v>
      </c>
      <c r="DF52" s="300" t="s">
        <v>2281</v>
      </c>
      <c r="DG52" s="300"/>
      <c r="DH52" s="304">
        <f t="shared" si="15"/>
        <v>10</v>
      </c>
      <c r="DI52" s="306"/>
      <c r="DJ52" s="306"/>
      <c r="DK52" s="306"/>
      <c r="DL52" s="306">
        <f t="shared" si="11"/>
        <v>1</v>
      </c>
      <c r="DM52" s="308">
        <f t="shared" si="16"/>
        <v>52</v>
      </c>
      <c r="DN52" s="308">
        <f t="shared" si="17"/>
        <v>15</v>
      </c>
      <c r="DO52" s="309" t="e">
        <f t="shared" si="18"/>
        <v>#DIV/0!</v>
      </c>
    </row>
    <row r="53" spans="1:119" ht="30" customHeight="1" x14ac:dyDescent="0.2">
      <c r="A53" s="502" t="s">
        <v>1287</v>
      </c>
      <c r="B53" s="360"/>
      <c r="C53" s="360" t="s">
        <v>338</v>
      </c>
      <c r="D53" s="110" t="s">
        <v>338</v>
      </c>
      <c r="E53" s="146" t="s">
        <v>338</v>
      </c>
      <c r="F53" s="146" t="s">
        <v>338</v>
      </c>
      <c r="G53" s="147"/>
      <c r="H53" s="147"/>
      <c r="I53" s="147"/>
      <c r="J53" s="146" t="s">
        <v>338</v>
      </c>
      <c r="K53" s="146" t="s">
        <v>338</v>
      </c>
      <c r="L53" s="146" t="s">
        <v>2282</v>
      </c>
      <c r="M53" s="146" t="s">
        <v>338</v>
      </c>
      <c r="N53" s="147"/>
      <c r="O53" s="146" t="s">
        <v>2283</v>
      </c>
      <c r="P53" s="147" t="s">
        <v>2284</v>
      </c>
      <c r="Q53" s="147" t="s">
        <v>2285</v>
      </c>
      <c r="R53" s="146"/>
      <c r="S53" s="146" t="s">
        <v>338</v>
      </c>
      <c r="T53" s="146" t="s">
        <v>338</v>
      </c>
      <c r="U53" s="146" t="s">
        <v>338</v>
      </c>
      <c r="V53" s="147" t="s">
        <v>2286</v>
      </c>
      <c r="W53" s="146" t="s">
        <v>338</v>
      </c>
      <c r="X53" s="146" t="s">
        <v>338</v>
      </c>
      <c r="Y53" s="146" t="s">
        <v>338</v>
      </c>
      <c r="Z53" s="146" t="s">
        <v>338</v>
      </c>
      <c r="AA53" s="404" t="s">
        <v>338</v>
      </c>
      <c r="AB53" s="379" t="s">
        <v>2287</v>
      </c>
      <c r="AC53" s="146"/>
      <c r="AD53" s="146" t="s">
        <v>338</v>
      </c>
      <c r="AE53" s="146" t="s">
        <v>338</v>
      </c>
      <c r="AF53" s="147"/>
      <c r="AG53" s="147" t="s">
        <v>2288</v>
      </c>
      <c r="AH53" s="146" t="s">
        <v>338</v>
      </c>
      <c r="AI53" s="146" t="s">
        <v>338</v>
      </c>
      <c r="AJ53" s="146" t="s">
        <v>338</v>
      </c>
      <c r="AK53" s="146" t="s">
        <v>338</v>
      </c>
      <c r="AL53" s="146" t="s">
        <v>338</v>
      </c>
      <c r="AM53" s="146" t="s">
        <v>338</v>
      </c>
      <c r="AN53" s="146" t="s">
        <v>338</v>
      </c>
      <c r="AO53" s="146" t="s">
        <v>338</v>
      </c>
      <c r="AP53" s="146" t="s">
        <v>338</v>
      </c>
      <c r="AQ53" s="110" t="s">
        <v>338</v>
      </c>
      <c r="AR53" s="110" t="s">
        <v>338</v>
      </c>
      <c r="AS53" s="110" t="s">
        <v>338</v>
      </c>
      <c r="AT53" s="110" t="s">
        <v>338</v>
      </c>
      <c r="AU53" s="245" t="s">
        <v>2289</v>
      </c>
      <c r="AV53" s="110" t="s">
        <v>338</v>
      </c>
      <c r="AW53" s="382" t="s">
        <v>2290</v>
      </c>
      <c r="AX53" s="110" t="s">
        <v>338</v>
      </c>
      <c r="AY53" s="110"/>
      <c r="AZ53" s="110" t="s">
        <v>338</v>
      </c>
      <c r="BA53" s="110" t="s">
        <v>338</v>
      </c>
      <c r="BB53" s="110" t="s">
        <v>338</v>
      </c>
      <c r="BC53" s="110" t="s">
        <v>338</v>
      </c>
      <c r="BD53" s="245" t="s">
        <v>2291</v>
      </c>
      <c r="BE53" s="110" t="s">
        <v>338</v>
      </c>
      <c r="BF53" s="110" t="s">
        <v>338</v>
      </c>
      <c r="BG53" s="110" t="s">
        <v>338</v>
      </c>
      <c r="BH53" s="110" t="s">
        <v>338</v>
      </c>
      <c r="BI53" s="110" t="s">
        <v>338</v>
      </c>
      <c r="BJ53" s="110" t="s">
        <v>338</v>
      </c>
      <c r="BK53" s="110"/>
      <c r="BL53" s="110"/>
      <c r="BM53" s="110" t="s">
        <v>338</v>
      </c>
      <c r="BN53" s="110"/>
      <c r="BO53" s="216"/>
      <c r="BP53" s="216" t="s">
        <v>338</v>
      </c>
      <c r="BQ53" s="216" t="s">
        <v>338</v>
      </c>
      <c r="BR53" s="521"/>
      <c r="BS53" s="385"/>
      <c r="BT53" s="385" t="s">
        <v>2292</v>
      </c>
      <c r="BU53" s="521"/>
      <c r="BV53" s="521"/>
      <c r="BW53" s="521"/>
      <c r="BX53" s="521"/>
      <c r="BY53" s="521"/>
      <c r="BZ53" s="521"/>
      <c r="CA53" s="521" t="s">
        <v>2293</v>
      </c>
      <c r="CB53" s="521" t="s">
        <v>338</v>
      </c>
      <c r="CC53" s="521" t="s">
        <v>338</v>
      </c>
      <c r="CD53" s="214" t="s">
        <v>2294</v>
      </c>
      <c r="CE53" s="214"/>
      <c r="CF53" s="214"/>
      <c r="CG53" s="256" t="s">
        <v>2295</v>
      </c>
      <c r="CH53" s="367" t="s">
        <v>2296</v>
      </c>
      <c r="CI53" s="214"/>
      <c r="CJ53" s="256"/>
      <c r="CK53" s="256" t="s">
        <v>698</v>
      </c>
      <c r="CL53" s="256"/>
      <c r="CM53" s="367"/>
      <c r="CN53" s="300" t="s">
        <v>2297</v>
      </c>
      <c r="CO53" s="300" t="s">
        <v>2298</v>
      </c>
      <c r="CP53" s="297"/>
      <c r="CQ53" s="297"/>
      <c r="CR53" s="300"/>
      <c r="CS53" s="297"/>
      <c r="CT53" s="297"/>
      <c r="CU53" s="297"/>
      <c r="CV53" s="300" t="s">
        <v>2299</v>
      </c>
      <c r="CW53" s="297"/>
      <c r="CX53" s="297"/>
      <c r="CY53" s="297"/>
      <c r="CZ53" s="297"/>
      <c r="DA53" s="297"/>
      <c r="DB53" s="297"/>
      <c r="DC53" s="297"/>
      <c r="DD53" s="300" t="s">
        <v>2300</v>
      </c>
      <c r="DE53" s="297"/>
      <c r="DF53" s="297"/>
      <c r="DG53" s="297"/>
      <c r="DH53" s="304">
        <f t="shared" si="15"/>
        <v>7</v>
      </c>
      <c r="DI53" s="306"/>
      <c r="DJ53" s="306"/>
      <c r="DK53" s="306"/>
      <c r="DL53" s="306">
        <f t="shared" si="11"/>
        <v>0</v>
      </c>
      <c r="DM53" s="308">
        <f t="shared" si="16"/>
        <v>70</v>
      </c>
      <c r="DN53" s="308">
        <f t="shared" si="17"/>
        <v>1</v>
      </c>
      <c r="DO53" s="309" t="e">
        <f t="shared" si="18"/>
        <v>#DIV/0!</v>
      </c>
    </row>
    <row r="54" spans="1:119" ht="30" customHeight="1" x14ac:dyDescent="0.2">
      <c r="A54" s="348" t="s">
        <v>1295</v>
      </c>
      <c r="B54" s="360"/>
      <c r="C54" s="360">
        <v>2</v>
      </c>
      <c r="D54" s="48" t="s">
        <v>2301</v>
      </c>
      <c r="E54" s="130" t="s">
        <v>2302</v>
      </c>
      <c r="F54" s="130" t="s">
        <v>338</v>
      </c>
      <c r="G54" s="130"/>
      <c r="H54" s="130"/>
      <c r="I54" s="130" t="s">
        <v>2303</v>
      </c>
      <c r="J54" s="130" t="s">
        <v>338</v>
      </c>
      <c r="K54" s="130" t="s">
        <v>338</v>
      </c>
      <c r="L54" s="130" t="s">
        <v>1666</v>
      </c>
      <c r="M54" s="130" t="s">
        <v>338</v>
      </c>
      <c r="N54" s="130" t="s">
        <v>338</v>
      </c>
      <c r="O54" s="130" t="s">
        <v>338</v>
      </c>
      <c r="P54" s="130" t="s">
        <v>2304</v>
      </c>
      <c r="Q54" s="130" t="s">
        <v>338</v>
      </c>
      <c r="R54" s="130"/>
      <c r="S54" s="130" t="s">
        <v>2305</v>
      </c>
      <c r="T54" s="130" t="s">
        <v>338</v>
      </c>
      <c r="U54" s="130" t="s">
        <v>1807</v>
      </c>
      <c r="V54" s="130" t="s">
        <v>338</v>
      </c>
      <c r="W54" s="130" t="s">
        <v>338</v>
      </c>
      <c r="X54" s="130" t="s">
        <v>338</v>
      </c>
      <c r="Y54" s="130" t="s">
        <v>338</v>
      </c>
      <c r="Z54" s="130" t="s">
        <v>338</v>
      </c>
      <c r="AA54" s="533" t="s">
        <v>2306</v>
      </c>
      <c r="AB54" s="534" t="s">
        <v>338</v>
      </c>
      <c r="AC54" s="130"/>
      <c r="AD54" s="130" t="s">
        <v>338</v>
      </c>
      <c r="AE54" s="130" t="s">
        <v>338</v>
      </c>
      <c r="AF54" s="130"/>
      <c r="AG54" s="130" t="s">
        <v>436</v>
      </c>
      <c r="AH54" s="130" t="s">
        <v>2307</v>
      </c>
      <c r="AI54" s="130" t="s">
        <v>338</v>
      </c>
      <c r="AJ54" s="130" t="s">
        <v>338</v>
      </c>
      <c r="AK54" s="130" t="s">
        <v>2308</v>
      </c>
      <c r="AL54" s="130" t="s">
        <v>2168</v>
      </c>
      <c r="AM54" s="130" t="s">
        <v>338</v>
      </c>
      <c r="AN54" s="130" t="s">
        <v>338</v>
      </c>
      <c r="AO54" s="130" t="s">
        <v>338</v>
      </c>
      <c r="AP54" s="130" t="s">
        <v>338</v>
      </c>
      <c r="AQ54" s="130" t="s">
        <v>2309</v>
      </c>
      <c r="AR54" s="354" t="s">
        <v>439</v>
      </c>
      <c r="AS54" s="354" t="s">
        <v>440</v>
      </c>
      <c r="AT54" s="354" t="s">
        <v>2170</v>
      </c>
      <c r="AU54" s="354" t="s">
        <v>2310</v>
      </c>
      <c r="AV54" s="354" t="s">
        <v>2311</v>
      </c>
      <c r="AW54" s="535" t="s">
        <v>338</v>
      </c>
      <c r="AX54" s="356" t="s">
        <v>338</v>
      </c>
      <c r="AY54" s="356"/>
      <c r="AZ54" s="356" t="s">
        <v>338</v>
      </c>
      <c r="BA54" s="356" t="s">
        <v>338</v>
      </c>
      <c r="BB54" s="356" t="s">
        <v>338</v>
      </c>
      <c r="BC54" s="356" t="s">
        <v>338</v>
      </c>
      <c r="BD54" s="356" t="s">
        <v>338</v>
      </c>
      <c r="BE54" s="356" t="s">
        <v>338</v>
      </c>
      <c r="BF54" s="356" t="s">
        <v>338</v>
      </c>
      <c r="BG54" s="356" t="s">
        <v>338</v>
      </c>
      <c r="BH54" s="354" t="s">
        <v>2312</v>
      </c>
      <c r="BI54" s="356" t="s">
        <v>338</v>
      </c>
      <c r="BJ54" s="356" t="s">
        <v>338</v>
      </c>
      <c r="BK54" s="300" t="s">
        <v>2313</v>
      </c>
      <c r="BL54" s="356"/>
      <c r="BM54" s="356" t="s">
        <v>338</v>
      </c>
      <c r="BN54" s="356"/>
      <c r="BO54" s="50"/>
      <c r="BP54" s="50" t="s">
        <v>2314</v>
      </c>
      <c r="BQ54" s="103" t="s">
        <v>2315</v>
      </c>
      <c r="BR54" s="537" t="s">
        <v>2316</v>
      </c>
      <c r="BS54" s="539" t="s">
        <v>2317</v>
      </c>
      <c r="BT54" s="541" t="s">
        <v>2318</v>
      </c>
      <c r="BU54" s="537" t="s">
        <v>2319</v>
      </c>
      <c r="BV54" s="537"/>
      <c r="BW54" s="537"/>
      <c r="BX54" s="537"/>
      <c r="BY54" s="537"/>
      <c r="BZ54" s="537"/>
      <c r="CA54" s="542" t="s">
        <v>2320</v>
      </c>
      <c r="CB54" s="59" t="s">
        <v>2321</v>
      </c>
      <c r="CC54" s="60" t="s">
        <v>2322</v>
      </c>
      <c r="CD54" s="59" t="s">
        <v>2187</v>
      </c>
      <c r="CE54" s="59"/>
      <c r="CF54" s="59"/>
      <c r="CG54" s="59"/>
      <c r="CH54" s="59"/>
      <c r="CI54" s="59"/>
      <c r="CJ54" s="60" t="s">
        <v>2323</v>
      </c>
      <c r="CK54" s="60" t="s">
        <v>1030</v>
      </c>
      <c r="CL54" s="1" t="s">
        <v>2324</v>
      </c>
      <c r="CM54" s="1"/>
      <c r="CN54" s="1" t="s">
        <v>2325</v>
      </c>
      <c r="CO54" s="300" t="s">
        <v>2326</v>
      </c>
      <c r="CP54" s="300" t="s">
        <v>2327</v>
      </c>
      <c r="CQ54" s="1" t="s">
        <v>2328</v>
      </c>
      <c r="CR54" s="300"/>
      <c r="CS54" s="1"/>
      <c r="CT54" s="1" t="s">
        <v>2329</v>
      </c>
      <c r="CU54" s="1"/>
      <c r="CV54" s="1"/>
      <c r="CW54" s="1"/>
      <c r="CX54" s="1"/>
      <c r="CY54" s="300" t="s">
        <v>2330</v>
      </c>
      <c r="CZ54" s="300" t="s">
        <v>2331</v>
      </c>
      <c r="DA54" s="1"/>
      <c r="DB54" s="300" t="s">
        <v>2332</v>
      </c>
      <c r="DC54" s="300" t="s">
        <v>2333</v>
      </c>
      <c r="DD54" s="300"/>
      <c r="DE54" s="1"/>
      <c r="DF54" s="300" t="s">
        <v>1416</v>
      </c>
      <c r="DG54" s="300" t="s">
        <v>2334</v>
      </c>
      <c r="DH54" s="304">
        <f t="shared" si="15"/>
        <v>2</v>
      </c>
      <c r="DI54" s="306"/>
      <c r="DJ54" s="306"/>
      <c r="DK54" s="306"/>
      <c r="DL54" s="306">
        <f t="shared" si="11"/>
        <v>0</v>
      </c>
      <c r="DM54" s="308">
        <f t="shared" si="16"/>
        <v>54</v>
      </c>
      <c r="DN54" s="308">
        <f t="shared" si="17"/>
        <v>22</v>
      </c>
      <c r="DO54" s="309" t="e">
        <f t="shared" si="18"/>
        <v>#DIV/0!</v>
      </c>
    </row>
    <row r="55" spans="1:119" ht="30" customHeight="1" x14ac:dyDescent="0.2">
      <c r="A55" s="543" t="s">
        <v>1307</v>
      </c>
      <c r="B55" s="360"/>
      <c r="C55" s="360"/>
      <c r="D55" s="245" t="s">
        <v>2335</v>
      </c>
      <c r="E55" s="146" t="s">
        <v>338</v>
      </c>
      <c r="F55" s="146" t="s">
        <v>338</v>
      </c>
      <c r="G55" s="147"/>
      <c r="H55" s="147"/>
      <c r="I55" s="147" t="s">
        <v>2336</v>
      </c>
      <c r="J55" s="146" t="s">
        <v>338</v>
      </c>
      <c r="K55" s="146" t="s">
        <v>338</v>
      </c>
      <c r="L55" s="146" t="s">
        <v>338</v>
      </c>
      <c r="M55" s="146" t="s">
        <v>338</v>
      </c>
      <c r="N55" s="146" t="s">
        <v>338</v>
      </c>
      <c r="O55" s="146" t="s">
        <v>338</v>
      </c>
      <c r="P55" s="146" t="s">
        <v>338</v>
      </c>
      <c r="Q55" s="146" t="s">
        <v>338</v>
      </c>
      <c r="R55" s="146"/>
      <c r="S55" s="146" t="s">
        <v>338</v>
      </c>
      <c r="T55" s="146" t="s">
        <v>338</v>
      </c>
      <c r="U55" s="147" t="s">
        <v>2337</v>
      </c>
      <c r="V55" s="146" t="s">
        <v>338</v>
      </c>
      <c r="W55" s="146" t="s">
        <v>338</v>
      </c>
      <c r="X55" s="154" t="s">
        <v>2338</v>
      </c>
      <c r="Y55" s="146" t="s">
        <v>338</v>
      </c>
      <c r="Z55" s="147" t="s">
        <v>2339</v>
      </c>
      <c r="AA55" s="113" t="s">
        <v>338</v>
      </c>
      <c r="AB55" s="379" t="s">
        <v>2340</v>
      </c>
      <c r="AC55" s="146"/>
      <c r="AD55" s="146" t="s">
        <v>338</v>
      </c>
      <c r="AE55" s="146" t="s">
        <v>344</v>
      </c>
      <c r="AF55" s="147"/>
      <c r="AG55" s="147" t="s">
        <v>2341</v>
      </c>
      <c r="AH55" s="147" t="s">
        <v>2342</v>
      </c>
      <c r="AI55" s="146" t="s">
        <v>338</v>
      </c>
      <c r="AJ55" s="146" t="s">
        <v>344</v>
      </c>
      <c r="AK55" s="146" t="s">
        <v>338</v>
      </c>
      <c r="AL55" s="146" t="s">
        <v>338</v>
      </c>
      <c r="AM55" s="147" t="s">
        <v>2343</v>
      </c>
      <c r="AN55" s="146" t="s">
        <v>338</v>
      </c>
      <c r="AO55" s="146" t="s">
        <v>2344</v>
      </c>
      <c r="AP55" s="146" t="s">
        <v>338</v>
      </c>
      <c r="AQ55" s="245" t="s">
        <v>2345</v>
      </c>
      <c r="AR55" s="245" t="s">
        <v>2346</v>
      </c>
      <c r="AS55" s="245" t="s">
        <v>2347</v>
      </c>
      <c r="AT55" s="110" t="s">
        <v>338</v>
      </c>
      <c r="AU55" s="245" t="s">
        <v>2348</v>
      </c>
      <c r="AV55" s="245" t="s">
        <v>2349</v>
      </c>
      <c r="AW55" s="382" t="s">
        <v>2350</v>
      </c>
      <c r="AX55" s="245" t="s">
        <v>2350</v>
      </c>
      <c r="AY55" s="245"/>
      <c r="AZ55" s="245" t="s">
        <v>2351</v>
      </c>
      <c r="BA55" s="245" t="s">
        <v>2352</v>
      </c>
      <c r="BB55" s="245" t="s">
        <v>2353</v>
      </c>
      <c r="BC55" s="110" t="s">
        <v>338</v>
      </c>
      <c r="BD55" s="245" t="s">
        <v>2354</v>
      </c>
      <c r="BE55" s="245" t="s">
        <v>2355</v>
      </c>
      <c r="BF55" s="110" t="s">
        <v>338</v>
      </c>
      <c r="BG55" s="245" t="s">
        <v>2356</v>
      </c>
      <c r="BH55" s="245" t="s">
        <v>2357</v>
      </c>
      <c r="BI55" s="110" t="s">
        <v>338</v>
      </c>
      <c r="BJ55" s="245" t="s">
        <v>2358</v>
      </c>
      <c r="BK55" s="245"/>
      <c r="BL55" s="110"/>
      <c r="BM55" s="110" t="s">
        <v>338</v>
      </c>
      <c r="BN55" s="110"/>
      <c r="BO55" s="544"/>
      <c r="BP55" s="544" t="s">
        <v>2266</v>
      </c>
      <c r="BQ55" s="247" t="s">
        <v>2359</v>
      </c>
      <c r="BR55" s="545" t="s">
        <v>2360</v>
      </c>
      <c r="BS55" s="516" t="s">
        <v>2361</v>
      </c>
      <c r="BT55" s="546" t="s">
        <v>2362</v>
      </c>
      <c r="BU55" s="545" t="s">
        <v>2319</v>
      </c>
      <c r="BV55" s="545" t="s">
        <v>2363</v>
      </c>
      <c r="BW55" s="545" t="s">
        <v>2363</v>
      </c>
      <c r="BX55" s="545" t="s">
        <v>2364</v>
      </c>
      <c r="BY55" s="545"/>
      <c r="BZ55" s="545"/>
      <c r="CA55" s="545"/>
      <c r="CB55" s="214" t="s">
        <v>2365</v>
      </c>
      <c r="CC55" s="256" t="s">
        <v>2366</v>
      </c>
      <c r="CD55" s="214" t="s">
        <v>2187</v>
      </c>
      <c r="CE55" s="214"/>
      <c r="CF55" s="1" t="s">
        <v>2367</v>
      </c>
      <c r="CG55" s="1" t="s">
        <v>1993</v>
      </c>
      <c r="CH55" s="367" t="s">
        <v>2368</v>
      </c>
      <c r="CI55" s="1"/>
      <c r="CJ55" s="1" t="s">
        <v>2236</v>
      </c>
      <c r="CK55" s="256" t="s">
        <v>2369</v>
      </c>
      <c r="CL55" s="256"/>
      <c r="CM55" s="367" t="s">
        <v>2370</v>
      </c>
      <c r="CN55" s="367" t="s">
        <v>2371</v>
      </c>
      <c r="CO55" s="300" t="s">
        <v>2372</v>
      </c>
      <c r="CP55" s="367" t="s">
        <v>2373</v>
      </c>
      <c r="CQ55" s="300" t="s">
        <v>2374</v>
      </c>
      <c r="CR55" s="300"/>
      <c r="CS55" s="300" t="s">
        <v>2375</v>
      </c>
      <c r="CT55" s="300" t="s">
        <v>2376</v>
      </c>
      <c r="CU55" s="300"/>
      <c r="CV55" s="300"/>
      <c r="CW55" s="300"/>
      <c r="CX55" s="367"/>
      <c r="CY55" s="367"/>
      <c r="CZ55" s="300" t="s">
        <v>2377</v>
      </c>
      <c r="DA55" s="300" t="s">
        <v>2001</v>
      </c>
      <c r="DB55" s="300"/>
      <c r="DC55" s="300" t="s">
        <v>2378</v>
      </c>
      <c r="DD55" s="300" t="s">
        <v>2246</v>
      </c>
      <c r="DE55" s="300" t="s">
        <v>2379</v>
      </c>
      <c r="DF55" s="300" t="s">
        <v>2380</v>
      </c>
      <c r="DG55" s="300" t="s">
        <v>2381</v>
      </c>
      <c r="DH55" s="304">
        <f t="shared" si="15"/>
        <v>0</v>
      </c>
      <c r="DI55" s="306"/>
      <c r="DJ55" s="306"/>
      <c r="DK55" s="306"/>
      <c r="DL55" s="306">
        <f t="shared" si="11"/>
        <v>0</v>
      </c>
      <c r="DM55" s="308">
        <f t="shared" si="16"/>
        <v>43</v>
      </c>
      <c r="DN55" s="308">
        <f t="shared" si="17"/>
        <v>35</v>
      </c>
      <c r="DO55" s="309" t="e">
        <f t="shared" si="18"/>
        <v>#DIV/0!</v>
      </c>
    </row>
    <row r="56" spans="1:119" ht="30" customHeight="1" x14ac:dyDescent="0.15">
      <c r="A56" s="334"/>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547"/>
      <c r="BM56" s="37"/>
      <c r="BN56" s="37"/>
      <c r="BO56" s="37"/>
      <c r="BP56" s="37"/>
      <c r="BQ56" s="37"/>
      <c r="BR56" s="37"/>
      <c r="BS56" s="360"/>
      <c r="BT56" s="37"/>
      <c r="BU56" s="37"/>
      <c r="BV56" s="37"/>
      <c r="BW56" s="37"/>
      <c r="BX56" s="37"/>
      <c r="BY56" s="37"/>
      <c r="BZ56" s="37"/>
      <c r="CA56" s="37"/>
      <c r="CB56" s="37"/>
      <c r="CC56" s="37"/>
      <c r="CD56" s="37"/>
      <c r="CE56" s="37"/>
      <c r="CF56" s="37"/>
      <c r="CG56" s="37"/>
      <c r="CI56" s="37"/>
      <c r="CJ56" s="37"/>
      <c r="CK56" s="37"/>
      <c r="CL56" s="37"/>
      <c r="CM56" s="37"/>
      <c r="CN56" s="37"/>
      <c r="CP56" s="37"/>
      <c r="CQ56" s="37"/>
      <c r="CS56" s="37"/>
      <c r="CT56" s="37"/>
      <c r="CU56" s="37"/>
      <c r="CV56" s="37"/>
      <c r="CW56" s="37"/>
      <c r="CX56" s="37"/>
      <c r="CY56" s="37"/>
      <c r="CZ56" s="37"/>
      <c r="DA56" s="37"/>
      <c r="DB56" s="37"/>
      <c r="DC56" s="37"/>
      <c r="DE56" s="37"/>
      <c r="DH56" s="536"/>
      <c r="DI56" s="536"/>
      <c r="DJ56" s="536"/>
      <c r="DK56" s="536"/>
      <c r="DL56" s="536"/>
      <c r="DM56" s="538"/>
      <c r="DN56" s="538"/>
      <c r="DO56" s="309" t="e">
        <f t="shared" si="18"/>
        <v>#DIV/0!</v>
      </c>
    </row>
    <row r="57" spans="1:119" ht="30" customHeight="1" x14ac:dyDescent="0.15">
      <c r="A57" s="334" t="s">
        <v>838</v>
      </c>
      <c r="B57" s="37">
        <f t="shared" ref="B57:DG57" si="19">COUNTIF(B$23:B$55,"*close fit*")</f>
        <v>0</v>
      </c>
      <c r="C57" s="37">
        <f t="shared" si="19"/>
        <v>0</v>
      </c>
      <c r="D57" s="37">
        <f t="shared" si="19"/>
        <v>2</v>
      </c>
      <c r="E57" s="37">
        <f t="shared" si="19"/>
        <v>0</v>
      </c>
      <c r="F57" s="37">
        <f t="shared" si="19"/>
        <v>0</v>
      </c>
      <c r="G57" s="37">
        <f t="shared" si="19"/>
        <v>0</v>
      </c>
      <c r="H57" s="37">
        <f t="shared" si="19"/>
        <v>0</v>
      </c>
      <c r="I57" s="37">
        <f t="shared" si="19"/>
        <v>3</v>
      </c>
      <c r="J57" s="37">
        <f t="shared" si="19"/>
        <v>3</v>
      </c>
      <c r="K57" s="37">
        <f t="shared" si="19"/>
        <v>2</v>
      </c>
      <c r="L57" s="37">
        <f t="shared" si="19"/>
        <v>1</v>
      </c>
      <c r="M57" s="37">
        <f t="shared" si="19"/>
        <v>0</v>
      </c>
      <c r="N57" s="37">
        <f t="shared" si="19"/>
        <v>4</v>
      </c>
      <c r="O57" s="37">
        <f t="shared" si="19"/>
        <v>0</v>
      </c>
      <c r="P57" s="37">
        <f t="shared" si="19"/>
        <v>0</v>
      </c>
      <c r="Q57" s="37">
        <f t="shared" si="19"/>
        <v>1</v>
      </c>
      <c r="R57" s="37">
        <f t="shared" si="19"/>
        <v>0</v>
      </c>
      <c r="S57" s="37">
        <f t="shared" si="19"/>
        <v>3</v>
      </c>
      <c r="T57" s="37">
        <f t="shared" si="19"/>
        <v>1</v>
      </c>
      <c r="U57" s="37">
        <f t="shared" si="19"/>
        <v>0</v>
      </c>
      <c r="V57" s="37">
        <f t="shared" si="19"/>
        <v>0</v>
      </c>
      <c r="W57" s="37">
        <f t="shared" si="19"/>
        <v>2</v>
      </c>
      <c r="X57" s="37">
        <f t="shared" si="19"/>
        <v>0</v>
      </c>
      <c r="Y57" s="37">
        <f t="shared" si="19"/>
        <v>0</v>
      </c>
      <c r="Z57" s="37">
        <f t="shared" si="19"/>
        <v>0</v>
      </c>
      <c r="AA57" s="37">
        <f t="shared" si="19"/>
        <v>0</v>
      </c>
      <c r="AB57" s="37">
        <f t="shared" si="19"/>
        <v>9</v>
      </c>
      <c r="AC57" s="37">
        <f t="shared" si="19"/>
        <v>0</v>
      </c>
      <c r="AD57" s="37">
        <f t="shared" si="19"/>
        <v>0</v>
      </c>
      <c r="AE57" s="37">
        <f t="shared" si="19"/>
        <v>0</v>
      </c>
      <c r="AF57" s="37">
        <f t="shared" si="19"/>
        <v>0</v>
      </c>
      <c r="AG57" s="37">
        <f t="shared" si="19"/>
        <v>6</v>
      </c>
      <c r="AH57" s="37">
        <f t="shared" si="19"/>
        <v>0</v>
      </c>
      <c r="AI57" s="37">
        <f t="shared" si="19"/>
        <v>3</v>
      </c>
      <c r="AJ57" s="37">
        <f t="shared" si="19"/>
        <v>4</v>
      </c>
      <c r="AK57" s="37">
        <f t="shared" si="19"/>
        <v>0</v>
      </c>
      <c r="AL57" s="37">
        <f t="shared" si="19"/>
        <v>0</v>
      </c>
      <c r="AM57" s="37">
        <f t="shared" si="19"/>
        <v>2</v>
      </c>
      <c r="AN57" s="37">
        <f t="shared" si="19"/>
        <v>5</v>
      </c>
      <c r="AO57" s="37">
        <f t="shared" si="19"/>
        <v>0</v>
      </c>
      <c r="AP57" s="37">
        <f t="shared" si="19"/>
        <v>0</v>
      </c>
      <c r="AQ57" s="37">
        <f t="shared" si="19"/>
        <v>2</v>
      </c>
      <c r="AR57" s="37">
        <f t="shared" si="19"/>
        <v>3</v>
      </c>
      <c r="AS57" s="37">
        <f t="shared" si="19"/>
        <v>2</v>
      </c>
      <c r="AT57" s="37">
        <f t="shared" si="19"/>
        <v>6</v>
      </c>
      <c r="AU57" s="37">
        <f t="shared" si="19"/>
        <v>5</v>
      </c>
      <c r="AV57" s="37">
        <f t="shared" si="19"/>
        <v>5</v>
      </c>
      <c r="AW57" s="37">
        <f t="shared" si="19"/>
        <v>2</v>
      </c>
      <c r="AX57" s="37">
        <f t="shared" si="19"/>
        <v>3</v>
      </c>
      <c r="AY57" s="37">
        <f t="shared" si="19"/>
        <v>0</v>
      </c>
      <c r="AZ57" s="37">
        <f t="shared" si="19"/>
        <v>4</v>
      </c>
      <c r="BA57" s="37">
        <f t="shared" si="19"/>
        <v>8</v>
      </c>
      <c r="BB57" s="37">
        <f t="shared" si="19"/>
        <v>1</v>
      </c>
      <c r="BC57" s="37">
        <f t="shared" si="19"/>
        <v>3</v>
      </c>
      <c r="BD57" s="37">
        <f t="shared" si="19"/>
        <v>6</v>
      </c>
      <c r="BE57" s="37">
        <f t="shared" si="19"/>
        <v>1</v>
      </c>
      <c r="BF57" s="37">
        <f t="shared" si="19"/>
        <v>2</v>
      </c>
      <c r="BG57" s="37">
        <f t="shared" si="19"/>
        <v>5</v>
      </c>
      <c r="BH57" s="37">
        <f t="shared" si="19"/>
        <v>3</v>
      </c>
      <c r="BI57" s="37">
        <f t="shared" si="19"/>
        <v>1</v>
      </c>
      <c r="BJ57" s="37">
        <f t="shared" si="19"/>
        <v>2</v>
      </c>
      <c r="BK57" s="37">
        <f t="shared" si="19"/>
        <v>0</v>
      </c>
      <c r="BL57" s="37">
        <f t="shared" si="19"/>
        <v>0</v>
      </c>
      <c r="BM57" s="37">
        <f t="shared" si="19"/>
        <v>3</v>
      </c>
      <c r="BN57" s="37">
        <f t="shared" si="19"/>
        <v>0</v>
      </c>
      <c r="BO57" s="37">
        <f t="shared" si="19"/>
        <v>0</v>
      </c>
      <c r="BP57" s="37">
        <f t="shared" si="19"/>
        <v>1</v>
      </c>
      <c r="BQ57" s="37">
        <f t="shared" si="19"/>
        <v>7</v>
      </c>
      <c r="BR57" s="37">
        <f t="shared" si="19"/>
        <v>0</v>
      </c>
      <c r="BS57" s="37">
        <f t="shared" si="19"/>
        <v>0</v>
      </c>
      <c r="BT57" s="37">
        <f t="shared" si="19"/>
        <v>2</v>
      </c>
      <c r="BU57" s="37">
        <f t="shared" si="19"/>
        <v>0</v>
      </c>
      <c r="BV57" s="37">
        <f t="shared" si="19"/>
        <v>0</v>
      </c>
      <c r="BW57" s="37">
        <f t="shared" si="19"/>
        <v>0</v>
      </c>
      <c r="BX57" s="37">
        <f t="shared" si="19"/>
        <v>2</v>
      </c>
      <c r="BY57" s="37">
        <f t="shared" si="19"/>
        <v>0</v>
      </c>
      <c r="BZ57" s="37">
        <f t="shared" si="19"/>
        <v>0</v>
      </c>
      <c r="CA57" s="37">
        <f t="shared" si="19"/>
        <v>0</v>
      </c>
      <c r="CB57" s="37">
        <f t="shared" si="19"/>
        <v>1</v>
      </c>
      <c r="CC57" s="37">
        <f t="shared" si="19"/>
        <v>1</v>
      </c>
      <c r="CD57" s="37">
        <f t="shared" si="19"/>
        <v>0</v>
      </c>
      <c r="CE57" s="37">
        <f t="shared" si="19"/>
        <v>1</v>
      </c>
      <c r="CF57" s="37">
        <f t="shared" si="19"/>
        <v>0</v>
      </c>
      <c r="CG57" s="37">
        <f t="shared" si="19"/>
        <v>0</v>
      </c>
      <c r="CH57" s="37">
        <f t="shared" si="19"/>
        <v>0</v>
      </c>
      <c r="CI57" s="37">
        <f t="shared" si="19"/>
        <v>0</v>
      </c>
      <c r="CJ57" s="37">
        <f t="shared" si="19"/>
        <v>0</v>
      </c>
      <c r="CK57" s="37">
        <f t="shared" si="19"/>
        <v>0</v>
      </c>
      <c r="CL57" s="37">
        <f t="shared" si="19"/>
        <v>4</v>
      </c>
      <c r="CM57" s="37">
        <f t="shared" si="19"/>
        <v>0</v>
      </c>
      <c r="CN57" s="37">
        <f t="shared" si="19"/>
        <v>0</v>
      </c>
      <c r="CO57" s="37">
        <f t="shared" si="19"/>
        <v>0</v>
      </c>
      <c r="CP57" s="37">
        <f t="shared" si="19"/>
        <v>0</v>
      </c>
      <c r="CQ57" s="37">
        <f t="shared" si="19"/>
        <v>0</v>
      </c>
      <c r="CR57" s="37">
        <f t="shared" si="19"/>
        <v>0</v>
      </c>
      <c r="CS57" s="37">
        <f t="shared" si="19"/>
        <v>0</v>
      </c>
      <c r="CT57" s="37">
        <f t="shared" si="19"/>
        <v>0</v>
      </c>
      <c r="CU57" s="37">
        <f t="shared" si="19"/>
        <v>0</v>
      </c>
      <c r="CV57" s="37">
        <f t="shared" si="19"/>
        <v>0</v>
      </c>
      <c r="CW57" s="37">
        <f t="shared" si="19"/>
        <v>0</v>
      </c>
      <c r="CX57" s="37">
        <f t="shared" si="19"/>
        <v>0</v>
      </c>
      <c r="CY57" s="548">
        <f t="shared" si="19"/>
        <v>0</v>
      </c>
      <c r="CZ57" s="548">
        <f t="shared" si="19"/>
        <v>0</v>
      </c>
      <c r="DA57" s="548">
        <f t="shared" si="19"/>
        <v>0</v>
      </c>
      <c r="DB57" s="548">
        <f t="shared" si="19"/>
        <v>0</v>
      </c>
      <c r="DC57" s="548">
        <f t="shared" si="19"/>
        <v>0</v>
      </c>
      <c r="DD57" s="548">
        <f t="shared" si="19"/>
        <v>0</v>
      </c>
      <c r="DE57" s="37">
        <f t="shared" si="19"/>
        <v>0</v>
      </c>
      <c r="DF57" s="548">
        <f t="shared" si="19"/>
        <v>0</v>
      </c>
      <c r="DG57" s="37">
        <f t="shared" si="19"/>
        <v>0</v>
      </c>
      <c r="DH57" s="536"/>
      <c r="DI57" s="536"/>
      <c r="DJ57" s="536"/>
      <c r="DK57" s="536"/>
      <c r="DL57" s="536"/>
      <c r="DM57" s="538"/>
      <c r="DN57" s="538"/>
      <c r="DO57" s="309"/>
    </row>
    <row r="58" spans="1:119" ht="30" customHeight="1" x14ac:dyDescent="0.15">
      <c r="A58" s="334" t="s">
        <v>841</v>
      </c>
      <c r="B58" s="37">
        <f t="shared" ref="B58:DG58" si="20">COUNTIF(B$23:B$55,"*opposite*")</f>
        <v>0</v>
      </c>
      <c r="C58" s="37">
        <f t="shared" si="20"/>
        <v>0</v>
      </c>
      <c r="D58" s="37">
        <f t="shared" si="20"/>
        <v>0</v>
      </c>
      <c r="E58" s="37">
        <f t="shared" si="20"/>
        <v>0</v>
      </c>
      <c r="F58" s="37">
        <f t="shared" si="20"/>
        <v>0</v>
      </c>
      <c r="G58" s="37">
        <f t="shared" si="20"/>
        <v>0</v>
      </c>
      <c r="H58" s="37">
        <f t="shared" si="20"/>
        <v>0</v>
      </c>
      <c r="I58" s="37">
        <f t="shared" si="20"/>
        <v>0</v>
      </c>
      <c r="J58" s="37">
        <f t="shared" si="20"/>
        <v>0</v>
      </c>
      <c r="K58" s="37">
        <f t="shared" si="20"/>
        <v>0</v>
      </c>
      <c r="L58" s="37">
        <f t="shared" si="20"/>
        <v>0</v>
      </c>
      <c r="M58" s="37">
        <f t="shared" si="20"/>
        <v>0</v>
      </c>
      <c r="N58" s="37">
        <f t="shared" si="20"/>
        <v>1</v>
      </c>
      <c r="O58" s="37">
        <f t="shared" si="20"/>
        <v>0</v>
      </c>
      <c r="P58" s="37">
        <f t="shared" si="20"/>
        <v>0</v>
      </c>
      <c r="Q58" s="37">
        <f t="shared" si="20"/>
        <v>0</v>
      </c>
      <c r="R58" s="37">
        <f t="shared" si="20"/>
        <v>0</v>
      </c>
      <c r="S58" s="37">
        <f t="shared" si="20"/>
        <v>0</v>
      </c>
      <c r="T58" s="37">
        <f t="shared" si="20"/>
        <v>0</v>
      </c>
      <c r="U58" s="37">
        <f t="shared" si="20"/>
        <v>2</v>
      </c>
      <c r="V58" s="37">
        <f t="shared" si="20"/>
        <v>1</v>
      </c>
      <c r="W58" s="37">
        <f t="shared" si="20"/>
        <v>0</v>
      </c>
      <c r="X58" s="37">
        <f t="shared" si="20"/>
        <v>0</v>
      </c>
      <c r="Y58" s="37">
        <f t="shared" si="20"/>
        <v>0</v>
      </c>
      <c r="Z58" s="37">
        <f t="shared" si="20"/>
        <v>0</v>
      </c>
      <c r="AA58" s="37">
        <f t="shared" si="20"/>
        <v>0</v>
      </c>
      <c r="AB58" s="37">
        <f t="shared" si="20"/>
        <v>1</v>
      </c>
      <c r="AC58" s="37">
        <f t="shared" si="20"/>
        <v>0</v>
      </c>
      <c r="AD58" s="37">
        <f t="shared" si="20"/>
        <v>1</v>
      </c>
      <c r="AE58" s="37">
        <f t="shared" si="20"/>
        <v>0</v>
      </c>
      <c r="AF58" s="37">
        <f t="shared" si="20"/>
        <v>0</v>
      </c>
      <c r="AG58" s="37">
        <f t="shared" si="20"/>
        <v>0</v>
      </c>
      <c r="AH58" s="37">
        <f t="shared" si="20"/>
        <v>0</v>
      </c>
      <c r="AI58" s="37">
        <f t="shared" si="20"/>
        <v>0</v>
      </c>
      <c r="AJ58" s="37">
        <f t="shared" si="20"/>
        <v>0</v>
      </c>
      <c r="AK58" s="37">
        <f t="shared" si="20"/>
        <v>0</v>
      </c>
      <c r="AL58" s="37">
        <f t="shared" si="20"/>
        <v>0</v>
      </c>
      <c r="AM58" s="37">
        <f t="shared" si="20"/>
        <v>0</v>
      </c>
      <c r="AN58" s="37">
        <f t="shared" si="20"/>
        <v>0</v>
      </c>
      <c r="AO58" s="37">
        <f t="shared" si="20"/>
        <v>0</v>
      </c>
      <c r="AP58" s="37">
        <f t="shared" si="20"/>
        <v>0</v>
      </c>
      <c r="AQ58" s="37">
        <f t="shared" si="20"/>
        <v>0</v>
      </c>
      <c r="AR58" s="37">
        <f t="shared" si="20"/>
        <v>0</v>
      </c>
      <c r="AS58" s="37">
        <f t="shared" si="20"/>
        <v>0</v>
      </c>
      <c r="AT58" s="37">
        <f t="shared" si="20"/>
        <v>0</v>
      </c>
      <c r="AU58" s="37">
        <f t="shared" si="20"/>
        <v>0</v>
      </c>
      <c r="AV58" s="37">
        <f t="shared" si="20"/>
        <v>1</v>
      </c>
      <c r="AW58" s="37">
        <f t="shared" si="20"/>
        <v>0</v>
      </c>
      <c r="AX58" s="37">
        <f t="shared" si="20"/>
        <v>0</v>
      </c>
      <c r="AY58" s="37">
        <f t="shared" si="20"/>
        <v>0</v>
      </c>
      <c r="AZ58" s="37">
        <f t="shared" si="20"/>
        <v>0</v>
      </c>
      <c r="BA58" s="37">
        <f t="shared" si="20"/>
        <v>0</v>
      </c>
      <c r="BB58" s="37">
        <f t="shared" si="20"/>
        <v>0</v>
      </c>
      <c r="BC58" s="37">
        <f t="shared" si="20"/>
        <v>0</v>
      </c>
      <c r="BD58" s="37">
        <f t="shared" si="20"/>
        <v>0</v>
      </c>
      <c r="BE58" s="37">
        <f t="shared" si="20"/>
        <v>0</v>
      </c>
      <c r="BF58" s="37">
        <f t="shared" si="20"/>
        <v>0</v>
      </c>
      <c r="BG58" s="37">
        <f t="shared" si="20"/>
        <v>0</v>
      </c>
      <c r="BH58" s="37">
        <f t="shared" si="20"/>
        <v>0</v>
      </c>
      <c r="BI58" s="37">
        <f t="shared" si="20"/>
        <v>0</v>
      </c>
      <c r="BJ58" s="37">
        <f t="shared" si="20"/>
        <v>0</v>
      </c>
      <c r="BK58" s="37">
        <f t="shared" si="20"/>
        <v>0</v>
      </c>
      <c r="BL58" s="37">
        <f t="shared" si="20"/>
        <v>0</v>
      </c>
      <c r="BM58" s="37">
        <f t="shared" si="20"/>
        <v>1</v>
      </c>
      <c r="BN58" s="37">
        <f t="shared" si="20"/>
        <v>0</v>
      </c>
      <c r="BO58" s="37">
        <f t="shared" si="20"/>
        <v>0</v>
      </c>
      <c r="BP58" s="37">
        <f t="shared" si="20"/>
        <v>0</v>
      </c>
      <c r="BQ58" s="37">
        <f t="shared" si="20"/>
        <v>0</v>
      </c>
      <c r="BR58" s="37">
        <f t="shared" si="20"/>
        <v>0</v>
      </c>
      <c r="BS58" s="37">
        <f t="shared" si="20"/>
        <v>0</v>
      </c>
      <c r="BT58" s="37">
        <f t="shared" si="20"/>
        <v>0</v>
      </c>
      <c r="BU58" s="37">
        <f t="shared" si="20"/>
        <v>0</v>
      </c>
      <c r="BV58" s="37">
        <f t="shared" si="20"/>
        <v>0</v>
      </c>
      <c r="BW58" s="37">
        <f t="shared" si="20"/>
        <v>0</v>
      </c>
      <c r="BX58" s="37">
        <f t="shared" si="20"/>
        <v>0</v>
      </c>
      <c r="BY58" s="37">
        <f t="shared" si="20"/>
        <v>0</v>
      </c>
      <c r="BZ58" s="37">
        <f t="shared" si="20"/>
        <v>0</v>
      </c>
      <c r="CA58" s="37">
        <f t="shared" si="20"/>
        <v>0</v>
      </c>
      <c r="CB58" s="37">
        <f t="shared" si="20"/>
        <v>0</v>
      </c>
      <c r="CC58" s="37">
        <f t="shared" si="20"/>
        <v>0</v>
      </c>
      <c r="CD58" s="37">
        <f t="shared" si="20"/>
        <v>0</v>
      </c>
      <c r="CE58" s="37">
        <f t="shared" si="20"/>
        <v>0</v>
      </c>
      <c r="CF58" s="37">
        <f t="shared" si="20"/>
        <v>0</v>
      </c>
      <c r="CG58" s="37">
        <f t="shared" si="20"/>
        <v>0</v>
      </c>
      <c r="CH58" s="37">
        <f t="shared" si="20"/>
        <v>0</v>
      </c>
      <c r="CI58" s="37">
        <f t="shared" si="20"/>
        <v>0</v>
      </c>
      <c r="CJ58" s="37">
        <f t="shared" si="20"/>
        <v>0</v>
      </c>
      <c r="CK58" s="37">
        <f t="shared" si="20"/>
        <v>0</v>
      </c>
      <c r="CL58" s="37">
        <f t="shared" si="20"/>
        <v>0</v>
      </c>
      <c r="CM58" s="37">
        <f t="shared" si="20"/>
        <v>0</v>
      </c>
      <c r="CN58" s="37">
        <f t="shared" si="20"/>
        <v>0</v>
      </c>
      <c r="CO58" s="37">
        <f t="shared" si="20"/>
        <v>0</v>
      </c>
      <c r="CP58" s="37">
        <f t="shared" si="20"/>
        <v>0</v>
      </c>
      <c r="CQ58" s="37">
        <f t="shared" si="20"/>
        <v>0</v>
      </c>
      <c r="CR58" s="37">
        <f t="shared" si="20"/>
        <v>0</v>
      </c>
      <c r="CS58" s="37">
        <f t="shared" si="20"/>
        <v>0</v>
      </c>
      <c r="CT58" s="37">
        <f t="shared" si="20"/>
        <v>0</v>
      </c>
      <c r="CU58" s="37">
        <f t="shared" si="20"/>
        <v>0</v>
      </c>
      <c r="CV58" s="37">
        <f t="shared" si="20"/>
        <v>0</v>
      </c>
      <c r="CW58" s="37">
        <f t="shared" si="20"/>
        <v>0</v>
      </c>
      <c r="CX58" s="37">
        <f t="shared" si="20"/>
        <v>0</v>
      </c>
      <c r="CY58" s="548">
        <f t="shared" si="20"/>
        <v>0</v>
      </c>
      <c r="CZ58" s="548">
        <f t="shared" si="20"/>
        <v>0</v>
      </c>
      <c r="DA58" s="548">
        <f t="shared" si="20"/>
        <v>0</v>
      </c>
      <c r="DB58" s="548">
        <f t="shared" si="20"/>
        <v>0</v>
      </c>
      <c r="DC58" s="548">
        <f t="shared" si="20"/>
        <v>0</v>
      </c>
      <c r="DD58" s="548">
        <f t="shared" si="20"/>
        <v>0</v>
      </c>
      <c r="DE58" s="37">
        <f t="shared" si="20"/>
        <v>0</v>
      </c>
      <c r="DF58" s="548">
        <f t="shared" si="20"/>
        <v>0</v>
      </c>
      <c r="DG58" s="37">
        <f t="shared" si="20"/>
        <v>0</v>
      </c>
      <c r="DH58" s="536"/>
      <c r="DI58" s="536"/>
      <c r="DJ58" s="536"/>
      <c r="DK58" s="536"/>
      <c r="DL58" s="536"/>
      <c r="DM58" s="538"/>
      <c r="DN58" s="538"/>
      <c r="DO58" s="309"/>
    </row>
    <row r="59" spans="1:119" ht="30" customHeight="1" x14ac:dyDescent="0.15">
      <c r="A59" s="334" t="s">
        <v>842</v>
      </c>
      <c r="B59" s="37">
        <f t="shared" ref="B59:DG59" si="21">COUNTIF(B$23:B$55,"")+COUNTIF(B$23:B$55,"n/a")</f>
        <v>33</v>
      </c>
      <c r="C59" s="37">
        <f t="shared" si="21"/>
        <v>30</v>
      </c>
      <c r="D59" s="37">
        <f t="shared" si="21"/>
        <v>14</v>
      </c>
      <c r="E59" s="37">
        <f t="shared" si="21"/>
        <v>25</v>
      </c>
      <c r="F59" s="37">
        <f t="shared" si="21"/>
        <v>25</v>
      </c>
      <c r="G59" s="37">
        <f t="shared" si="21"/>
        <v>33</v>
      </c>
      <c r="H59" s="37">
        <f t="shared" si="21"/>
        <v>33</v>
      </c>
      <c r="I59" s="37">
        <f t="shared" si="21"/>
        <v>15</v>
      </c>
      <c r="J59" s="37">
        <f t="shared" si="21"/>
        <v>27</v>
      </c>
      <c r="K59" s="37">
        <f t="shared" si="21"/>
        <v>24</v>
      </c>
      <c r="L59" s="37">
        <f t="shared" si="21"/>
        <v>25</v>
      </c>
      <c r="M59" s="37">
        <f t="shared" si="21"/>
        <v>29</v>
      </c>
      <c r="N59" s="37">
        <f t="shared" si="21"/>
        <v>17</v>
      </c>
      <c r="O59" s="37">
        <f t="shared" si="21"/>
        <v>27</v>
      </c>
      <c r="P59" s="37">
        <f t="shared" si="21"/>
        <v>20</v>
      </c>
      <c r="Q59" s="37">
        <f t="shared" si="21"/>
        <v>20</v>
      </c>
      <c r="R59" s="37">
        <f t="shared" si="21"/>
        <v>33</v>
      </c>
      <c r="S59" s="37">
        <f t="shared" si="21"/>
        <v>20</v>
      </c>
      <c r="T59" s="37">
        <f t="shared" si="21"/>
        <v>21</v>
      </c>
      <c r="U59" s="37">
        <f t="shared" si="21"/>
        <v>9</v>
      </c>
      <c r="V59" s="37">
        <f t="shared" si="21"/>
        <v>21</v>
      </c>
      <c r="W59" s="37">
        <f t="shared" si="21"/>
        <v>29</v>
      </c>
      <c r="X59" s="37">
        <f t="shared" si="21"/>
        <v>22</v>
      </c>
      <c r="Y59" s="37">
        <f t="shared" si="21"/>
        <v>18</v>
      </c>
      <c r="Z59" s="37">
        <f t="shared" si="21"/>
        <v>18</v>
      </c>
      <c r="AA59" s="37">
        <f t="shared" si="21"/>
        <v>25</v>
      </c>
      <c r="AB59" s="37">
        <f t="shared" si="21"/>
        <v>11</v>
      </c>
      <c r="AC59" s="37">
        <f t="shared" si="21"/>
        <v>33</v>
      </c>
      <c r="AD59" s="37">
        <f t="shared" si="21"/>
        <v>27</v>
      </c>
      <c r="AE59" s="37">
        <f t="shared" si="21"/>
        <v>23</v>
      </c>
      <c r="AF59" s="37">
        <f t="shared" si="21"/>
        <v>33</v>
      </c>
      <c r="AG59" s="37">
        <f t="shared" si="21"/>
        <v>14</v>
      </c>
      <c r="AH59" s="37">
        <f t="shared" si="21"/>
        <v>19</v>
      </c>
      <c r="AI59" s="37">
        <f t="shared" si="21"/>
        <v>20</v>
      </c>
      <c r="AJ59" s="37">
        <f t="shared" si="21"/>
        <v>19</v>
      </c>
      <c r="AK59" s="37">
        <f t="shared" si="21"/>
        <v>19</v>
      </c>
      <c r="AL59" s="37">
        <f t="shared" si="21"/>
        <v>26</v>
      </c>
      <c r="AM59" s="37">
        <f t="shared" si="21"/>
        <v>22</v>
      </c>
      <c r="AN59" s="37">
        <f t="shared" si="21"/>
        <v>20</v>
      </c>
      <c r="AO59" s="37">
        <f t="shared" si="21"/>
        <v>12</v>
      </c>
      <c r="AP59" s="37">
        <f t="shared" si="21"/>
        <v>24</v>
      </c>
      <c r="AQ59" s="37">
        <f t="shared" si="21"/>
        <v>16</v>
      </c>
      <c r="AR59" s="37">
        <f t="shared" si="21"/>
        <v>19</v>
      </c>
      <c r="AS59" s="37">
        <f t="shared" si="21"/>
        <v>21</v>
      </c>
      <c r="AT59" s="37">
        <f t="shared" si="21"/>
        <v>22</v>
      </c>
      <c r="AU59" s="37">
        <f t="shared" si="21"/>
        <v>24</v>
      </c>
      <c r="AV59" s="37">
        <f t="shared" si="21"/>
        <v>15</v>
      </c>
      <c r="AW59" s="37">
        <f t="shared" si="21"/>
        <v>24</v>
      </c>
      <c r="AX59" s="37">
        <f t="shared" si="21"/>
        <v>20</v>
      </c>
      <c r="AY59" s="37">
        <f t="shared" si="21"/>
        <v>32</v>
      </c>
      <c r="AZ59" s="37">
        <f t="shared" si="21"/>
        <v>16</v>
      </c>
      <c r="BA59" s="37">
        <f t="shared" si="21"/>
        <v>18</v>
      </c>
      <c r="BB59" s="37">
        <f t="shared" si="21"/>
        <v>21</v>
      </c>
      <c r="BC59" s="37">
        <f t="shared" si="21"/>
        <v>24</v>
      </c>
      <c r="BD59" s="37">
        <f t="shared" si="21"/>
        <v>15</v>
      </c>
      <c r="BE59" s="37">
        <f t="shared" si="21"/>
        <v>16</v>
      </c>
      <c r="BF59" s="37">
        <f t="shared" si="21"/>
        <v>25</v>
      </c>
      <c r="BG59" s="37">
        <f t="shared" si="21"/>
        <v>17</v>
      </c>
      <c r="BH59" s="37">
        <f t="shared" si="21"/>
        <v>20</v>
      </c>
      <c r="BI59" s="37">
        <f t="shared" si="21"/>
        <v>27</v>
      </c>
      <c r="BJ59" s="37">
        <f t="shared" si="21"/>
        <v>17</v>
      </c>
      <c r="BK59" s="37">
        <f t="shared" si="21"/>
        <v>25</v>
      </c>
      <c r="BL59" s="37">
        <f t="shared" si="21"/>
        <v>26</v>
      </c>
      <c r="BM59" s="37">
        <f t="shared" si="21"/>
        <v>22</v>
      </c>
      <c r="BN59" s="37">
        <f t="shared" si="21"/>
        <v>30</v>
      </c>
      <c r="BO59" s="37">
        <f t="shared" si="21"/>
        <v>33</v>
      </c>
      <c r="BP59" s="37">
        <f t="shared" si="21"/>
        <v>13</v>
      </c>
      <c r="BQ59" s="37">
        <f t="shared" si="21"/>
        <v>14</v>
      </c>
      <c r="BR59" s="37">
        <f t="shared" si="21"/>
        <v>11</v>
      </c>
      <c r="BS59" s="37">
        <f t="shared" si="21"/>
        <v>15</v>
      </c>
      <c r="BT59" s="37">
        <f t="shared" si="21"/>
        <v>7</v>
      </c>
      <c r="BU59" s="37">
        <f t="shared" si="21"/>
        <v>17</v>
      </c>
      <c r="BV59" s="37">
        <f t="shared" si="21"/>
        <v>12</v>
      </c>
      <c r="BW59" s="37">
        <f t="shared" si="21"/>
        <v>9</v>
      </c>
      <c r="BX59" s="37">
        <f t="shared" si="21"/>
        <v>18</v>
      </c>
      <c r="BY59" s="37">
        <f t="shared" si="21"/>
        <v>33</v>
      </c>
      <c r="BZ59" s="37">
        <f t="shared" si="21"/>
        <v>33</v>
      </c>
      <c r="CA59" s="37">
        <f t="shared" si="21"/>
        <v>19</v>
      </c>
      <c r="CB59" s="37">
        <f t="shared" si="21"/>
        <v>9</v>
      </c>
      <c r="CC59" s="37">
        <f t="shared" si="21"/>
        <v>9</v>
      </c>
      <c r="CD59" s="37">
        <f t="shared" si="21"/>
        <v>17</v>
      </c>
      <c r="CE59" s="37">
        <f t="shared" si="21"/>
        <v>28</v>
      </c>
      <c r="CF59" s="37">
        <f t="shared" si="21"/>
        <v>23</v>
      </c>
      <c r="CG59" s="37">
        <f t="shared" si="21"/>
        <v>23</v>
      </c>
      <c r="CH59" s="37">
        <f t="shared" si="21"/>
        <v>8</v>
      </c>
      <c r="CI59" s="37">
        <f t="shared" si="21"/>
        <v>32</v>
      </c>
      <c r="CJ59" s="37">
        <f t="shared" si="21"/>
        <v>11</v>
      </c>
      <c r="CK59" s="37">
        <f t="shared" si="21"/>
        <v>21</v>
      </c>
      <c r="CL59" s="37">
        <f t="shared" si="21"/>
        <v>19</v>
      </c>
      <c r="CM59" s="37">
        <f t="shared" si="21"/>
        <v>14</v>
      </c>
      <c r="CN59" s="37">
        <f t="shared" si="21"/>
        <v>9</v>
      </c>
      <c r="CO59" s="37">
        <f t="shared" si="21"/>
        <v>13</v>
      </c>
      <c r="CP59" s="37">
        <f t="shared" si="21"/>
        <v>10</v>
      </c>
      <c r="CQ59" s="37">
        <f t="shared" si="21"/>
        <v>15</v>
      </c>
      <c r="CR59" s="37">
        <f t="shared" si="21"/>
        <v>29</v>
      </c>
      <c r="CS59" s="37">
        <f t="shared" si="21"/>
        <v>22</v>
      </c>
      <c r="CT59" s="37">
        <f t="shared" si="21"/>
        <v>10</v>
      </c>
      <c r="CU59" s="37">
        <f t="shared" si="21"/>
        <v>33</v>
      </c>
      <c r="CV59" s="37">
        <f t="shared" si="21"/>
        <v>24</v>
      </c>
      <c r="CW59" s="37">
        <f t="shared" si="21"/>
        <v>22</v>
      </c>
      <c r="CX59" s="37">
        <f t="shared" si="21"/>
        <v>19</v>
      </c>
      <c r="CY59" s="548">
        <f t="shared" si="21"/>
        <v>15</v>
      </c>
      <c r="CZ59" s="548">
        <f t="shared" si="21"/>
        <v>10</v>
      </c>
      <c r="DA59" s="548">
        <f t="shared" si="21"/>
        <v>15</v>
      </c>
      <c r="DB59" s="548">
        <f t="shared" si="21"/>
        <v>16</v>
      </c>
      <c r="DC59" s="548">
        <f t="shared" si="21"/>
        <v>17</v>
      </c>
      <c r="DD59" s="548">
        <f t="shared" si="21"/>
        <v>11</v>
      </c>
      <c r="DE59" s="37">
        <f t="shared" si="21"/>
        <v>18</v>
      </c>
      <c r="DF59" s="548">
        <f t="shared" si="21"/>
        <v>6</v>
      </c>
      <c r="DG59" s="37">
        <f t="shared" si="21"/>
        <v>11</v>
      </c>
      <c r="DH59" s="536"/>
      <c r="DI59" s="536"/>
      <c r="DJ59" s="536"/>
      <c r="DK59" s="536"/>
      <c r="DL59" s="536"/>
      <c r="DM59" s="538"/>
      <c r="DN59" s="538"/>
      <c r="DO59" s="309"/>
    </row>
    <row r="60" spans="1:119" ht="30" customHeight="1" x14ac:dyDescent="0.15">
      <c r="A60" s="334" t="s">
        <v>843</v>
      </c>
      <c r="B60" s="37">
        <f t="shared" ref="B60:DG60" si="22">33-SUM(B57:B59)</f>
        <v>0</v>
      </c>
      <c r="C60" s="37">
        <f t="shared" si="22"/>
        <v>3</v>
      </c>
      <c r="D60" s="37">
        <f t="shared" si="22"/>
        <v>17</v>
      </c>
      <c r="E60" s="37">
        <f t="shared" si="22"/>
        <v>8</v>
      </c>
      <c r="F60" s="37">
        <f t="shared" si="22"/>
        <v>8</v>
      </c>
      <c r="G60" s="37">
        <f t="shared" si="22"/>
        <v>0</v>
      </c>
      <c r="H60" s="37">
        <f t="shared" si="22"/>
        <v>0</v>
      </c>
      <c r="I60" s="37">
        <f t="shared" si="22"/>
        <v>15</v>
      </c>
      <c r="J60" s="37">
        <f t="shared" si="22"/>
        <v>3</v>
      </c>
      <c r="K60" s="37">
        <f t="shared" si="22"/>
        <v>7</v>
      </c>
      <c r="L60" s="37">
        <f t="shared" si="22"/>
        <v>7</v>
      </c>
      <c r="M60" s="37">
        <f t="shared" si="22"/>
        <v>4</v>
      </c>
      <c r="N60" s="37">
        <f t="shared" si="22"/>
        <v>11</v>
      </c>
      <c r="O60" s="37">
        <f t="shared" si="22"/>
        <v>6</v>
      </c>
      <c r="P60" s="37">
        <f t="shared" si="22"/>
        <v>13</v>
      </c>
      <c r="Q60" s="37">
        <f t="shared" si="22"/>
        <v>12</v>
      </c>
      <c r="R60" s="37">
        <f t="shared" si="22"/>
        <v>0</v>
      </c>
      <c r="S60" s="37">
        <f t="shared" si="22"/>
        <v>10</v>
      </c>
      <c r="T60" s="37">
        <f t="shared" si="22"/>
        <v>11</v>
      </c>
      <c r="U60" s="37">
        <f t="shared" si="22"/>
        <v>22</v>
      </c>
      <c r="V60" s="37">
        <f t="shared" si="22"/>
        <v>11</v>
      </c>
      <c r="W60" s="37">
        <f t="shared" si="22"/>
        <v>2</v>
      </c>
      <c r="X60" s="37">
        <f t="shared" si="22"/>
        <v>11</v>
      </c>
      <c r="Y60" s="37">
        <f t="shared" si="22"/>
        <v>15</v>
      </c>
      <c r="Z60" s="37">
        <f t="shared" si="22"/>
        <v>15</v>
      </c>
      <c r="AA60" s="37">
        <f t="shared" si="22"/>
        <v>8</v>
      </c>
      <c r="AB60" s="37">
        <f t="shared" si="22"/>
        <v>12</v>
      </c>
      <c r="AC60" s="37">
        <f t="shared" si="22"/>
        <v>0</v>
      </c>
      <c r="AD60" s="37">
        <f t="shared" si="22"/>
        <v>5</v>
      </c>
      <c r="AE60" s="37">
        <f t="shared" si="22"/>
        <v>10</v>
      </c>
      <c r="AF60" s="37">
        <f t="shared" si="22"/>
        <v>0</v>
      </c>
      <c r="AG60" s="37">
        <f t="shared" si="22"/>
        <v>13</v>
      </c>
      <c r="AH60" s="37">
        <f t="shared" si="22"/>
        <v>14</v>
      </c>
      <c r="AI60" s="37">
        <f t="shared" si="22"/>
        <v>10</v>
      </c>
      <c r="AJ60" s="37">
        <f t="shared" si="22"/>
        <v>10</v>
      </c>
      <c r="AK60" s="37">
        <f t="shared" si="22"/>
        <v>14</v>
      </c>
      <c r="AL60" s="37">
        <f t="shared" si="22"/>
        <v>7</v>
      </c>
      <c r="AM60" s="37">
        <f t="shared" si="22"/>
        <v>9</v>
      </c>
      <c r="AN60" s="37">
        <f t="shared" si="22"/>
        <v>8</v>
      </c>
      <c r="AO60" s="37">
        <f t="shared" si="22"/>
        <v>21</v>
      </c>
      <c r="AP60" s="37">
        <f t="shared" si="22"/>
        <v>9</v>
      </c>
      <c r="AQ60" s="37">
        <f t="shared" si="22"/>
        <v>15</v>
      </c>
      <c r="AR60" s="37">
        <f t="shared" si="22"/>
        <v>11</v>
      </c>
      <c r="AS60" s="37">
        <f t="shared" si="22"/>
        <v>10</v>
      </c>
      <c r="AT60" s="37">
        <f t="shared" si="22"/>
        <v>5</v>
      </c>
      <c r="AU60" s="37">
        <f t="shared" si="22"/>
        <v>4</v>
      </c>
      <c r="AV60" s="37">
        <f t="shared" si="22"/>
        <v>12</v>
      </c>
      <c r="AW60" s="37">
        <f t="shared" si="22"/>
        <v>7</v>
      </c>
      <c r="AX60" s="37">
        <f t="shared" si="22"/>
        <v>10</v>
      </c>
      <c r="AY60" s="37">
        <f t="shared" si="22"/>
        <v>1</v>
      </c>
      <c r="AZ60" s="37">
        <f t="shared" si="22"/>
        <v>13</v>
      </c>
      <c r="BA60" s="37">
        <f t="shared" si="22"/>
        <v>7</v>
      </c>
      <c r="BB60" s="37">
        <f t="shared" si="22"/>
        <v>11</v>
      </c>
      <c r="BC60" s="37">
        <f t="shared" si="22"/>
        <v>6</v>
      </c>
      <c r="BD60" s="37">
        <f t="shared" si="22"/>
        <v>12</v>
      </c>
      <c r="BE60" s="37">
        <f t="shared" si="22"/>
        <v>16</v>
      </c>
      <c r="BF60" s="37">
        <f t="shared" si="22"/>
        <v>6</v>
      </c>
      <c r="BG60" s="37">
        <f t="shared" si="22"/>
        <v>11</v>
      </c>
      <c r="BH60" s="37">
        <f t="shared" si="22"/>
        <v>10</v>
      </c>
      <c r="BI60" s="37">
        <f t="shared" si="22"/>
        <v>5</v>
      </c>
      <c r="BJ60" s="37">
        <f t="shared" si="22"/>
        <v>14</v>
      </c>
      <c r="BK60" s="37">
        <f t="shared" si="22"/>
        <v>8</v>
      </c>
      <c r="BL60" s="37">
        <f t="shared" si="22"/>
        <v>7</v>
      </c>
      <c r="BM60" s="37">
        <f t="shared" si="22"/>
        <v>7</v>
      </c>
      <c r="BN60" s="37">
        <f t="shared" si="22"/>
        <v>3</v>
      </c>
      <c r="BO60" s="37">
        <f t="shared" si="22"/>
        <v>0</v>
      </c>
      <c r="BP60" s="37">
        <f t="shared" si="22"/>
        <v>19</v>
      </c>
      <c r="BQ60" s="37">
        <f t="shared" si="22"/>
        <v>12</v>
      </c>
      <c r="BR60" s="37">
        <f t="shared" si="22"/>
        <v>22</v>
      </c>
      <c r="BS60" s="37">
        <f t="shared" si="22"/>
        <v>18</v>
      </c>
      <c r="BT60" s="37">
        <f t="shared" si="22"/>
        <v>24</v>
      </c>
      <c r="BU60" s="37">
        <f t="shared" si="22"/>
        <v>16</v>
      </c>
      <c r="BV60" s="37">
        <f t="shared" si="22"/>
        <v>21</v>
      </c>
      <c r="BW60" s="37">
        <f t="shared" si="22"/>
        <v>24</v>
      </c>
      <c r="BX60" s="37">
        <f t="shared" si="22"/>
        <v>13</v>
      </c>
      <c r="BY60" s="37">
        <f t="shared" si="22"/>
        <v>0</v>
      </c>
      <c r="BZ60" s="37">
        <f t="shared" si="22"/>
        <v>0</v>
      </c>
      <c r="CA60" s="37">
        <f t="shared" si="22"/>
        <v>14</v>
      </c>
      <c r="CB60" s="37">
        <f t="shared" si="22"/>
        <v>23</v>
      </c>
      <c r="CC60" s="37">
        <f t="shared" si="22"/>
        <v>23</v>
      </c>
      <c r="CD60" s="37">
        <f t="shared" si="22"/>
        <v>16</v>
      </c>
      <c r="CE60" s="37">
        <f t="shared" si="22"/>
        <v>4</v>
      </c>
      <c r="CF60" s="37">
        <f t="shared" si="22"/>
        <v>10</v>
      </c>
      <c r="CG60" s="37">
        <f t="shared" si="22"/>
        <v>10</v>
      </c>
      <c r="CH60" s="37">
        <f t="shared" si="22"/>
        <v>25</v>
      </c>
      <c r="CI60" s="37">
        <f t="shared" si="22"/>
        <v>1</v>
      </c>
      <c r="CJ60" s="37">
        <f t="shared" si="22"/>
        <v>22</v>
      </c>
      <c r="CK60" s="37">
        <f t="shared" si="22"/>
        <v>12</v>
      </c>
      <c r="CL60" s="37">
        <f t="shared" si="22"/>
        <v>10</v>
      </c>
      <c r="CM60" s="37">
        <f t="shared" si="22"/>
        <v>19</v>
      </c>
      <c r="CN60" s="37">
        <f t="shared" si="22"/>
        <v>24</v>
      </c>
      <c r="CO60" s="37">
        <f t="shared" si="22"/>
        <v>20</v>
      </c>
      <c r="CP60" s="37">
        <f t="shared" si="22"/>
        <v>23</v>
      </c>
      <c r="CQ60" s="37">
        <f t="shared" si="22"/>
        <v>18</v>
      </c>
      <c r="CR60" s="37">
        <f t="shared" si="22"/>
        <v>4</v>
      </c>
      <c r="CS60" s="37">
        <f t="shared" si="22"/>
        <v>11</v>
      </c>
      <c r="CT60" s="37">
        <f t="shared" si="22"/>
        <v>23</v>
      </c>
      <c r="CU60" s="37">
        <f t="shared" si="22"/>
        <v>0</v>
      </c>
      <c r="CV60" s="37">
        <f t="shared" si="22"/>
        <v>9</v>
      </c>
      <c r="CW60" s="37">
        <f t="shared" si="22"/>
        <v>11</v>
      </c>
      <c r="CX60" s="37">
        <f t="shared" si="22"/>
        <v>14</v>
      </c>
      <c r="CY60" s="548">
        <f t="shared" si="22"/>
        <v>18</v>
      </c>
      <c r="CZ60" s="548">
        <f t="shared" si="22"/>
        <v>23</v>
      </c>
      <c r="DA60" s="548">
        <f t="shared" si="22"/>
        <v>18</v>
      </c>
      <c r="DB60" s="548">
        <f t="shared" si="22"/>
        <v>17</v>
      </c>
      <c r="DC60" s="548">
        <f t="shared" si="22"/>
        <v>16</v>
      </c>
      <c r="DD60" s="548">
        <f t="shared" si="22"/>
        <v>22</v>
      </c>
      <c r="DE60" s="37">
        <f t="shared" si="22"/>
        <v>15</v>
      </c>
      <c r="DF60" s="548">
        <f t="shared" si="22"/>
        <v>27</v>
      </c>
      <c r="DG60" s="37">
        <f t="shared" si="22"/>
        <v>22</v>
      </c>
      <c r="DH60" s="536">
        <f>AVERAGE(C60:DF60)</f>
        <v>11.50925925925926</v>
      </c>
      <c r="DI60" s="536"/>
      <c r="DJ60" s="536"/>
      <c r="DK60" s="536"/>
      <c r="DL60" s="536"/>
      <c r="DM60" s="538"/>
      <c r="DN60" s="538"/>
      <c r="DO60" s="309"/>
    </row>
    <row r="61" spans="1:119" ht="30" customHeight="1" x14ac:dyDescent="0.15">
      <c r="A61" s="333" t="s">
        <v>832</v>
      </c>
      <c r="B61" s="339">
        <f t="shared" ref="B61:DG61" si="23">(B$57-B$58+2*B$60)/62</f>
        <v>0</v>
      </c>
      <c r="C61" s="339">
        <f t="shared" si="23"/>
        <v>9.6774193548387094E-2</v>
      </c>
      <c r="D61" s="339">
        <f t="shared" si="23"/>
        <v>0.58064516129032262</v>
      </c>
      <c r="E61" s="339">
        <f t="shared" si="23"/>
        <v>0.25806451612903225</v>
      </c>
      <c r="F61" s="339">
        <f t="shared" si="23"/>
        <v>0.25806451612903225</v>
      </c>
      <c r="G61" s="339">
        <f t="shared" si="23"/>
        <v>0</v>
      </c>
      <c r="H61" s="339">
        <f t="shared" si="23"/>
        <v>0</v>
      </c>
      <c r="I61" s="339">
        <f t="shared" si="23"/>
        <v>0.532258064516129</v>
      </c>
      <c r="J61" s="339">
        <f t="shared" si="23"/>
        <v>0.14516129032258066</v>
      </c>
      <c r="K61" s="339">
        <f t="shared" si="23"/>
        <v>0.25806451612903225</v>
      </c>
      <c r="L61" s="339">
        <f t="shared" si="23"/>
        <v>0.24193548387096775</v>
      </c>
      <c r="M61" s="339">
        <f t="shared" si="23"/>
        <v>0.12903225806451613</v>
      </c>
      <c r="N61" s="339">
        <f t="shared" si="23"/>
        <v>0.40322580645161288</v>
      </c>
      <c r="O61" s="339">
        <f t="shared" si="23"/>
        <v>0.19354838709677419</v>
      </c>
      <c r="P61" s="339">
        <f t="shared" si="23"/>
        <v>0.41935483870967744</v>
      </c>
      <c r="Q61" s="339">
        <f t="shared" si="23"/>
        <v>0.40322580645161288</v>
      </c>
      <c r="R61" s="339">
        <f t="shared" si="23"/>
        <v>0</v>
      </c>
      <c r="S61" s="339">
        <f t="shared" si="23"/>
        <v>0.37096774193548387</v>
      </c>
      <c r="T61" s="339">
        <f t="shared" si="23"/>
        <v>0.37096774193548387</v>
      </c>
      <c r="U61" s="339">
        <f t="shared" si="23"/>
        <v>0.67741935483870963</v>
      </c>
      <c r="V61" s="339">
        <f t="shared" si="23"/>
        <v>0.33870967741935482</v>
      </c>
      <c r="W61" s="339">
        <f t="shared" si="23"/>
        <v>9.6774193548387094E-2</v>
      </c>
      <c r="X61" s="339">
        <f t="shared" si="23"/>
        <v>0.35483870967741937</v>
      </c>
      <c r="Y61" s="339">
        <f t="shared" si="23"/>
        <v>0.4838709677419355</v>
      </c>
      <c r="Z61" s="339">
        <f t="shared" si="23"/>
        <v>0.4838709677419355</v>
      </c>
      <c r="AA61" s="339">
        <f t="shared" si="23"/>
        <v>0.25806451612903225</v>
      </c>
      <c r="AB61" s="339">
        <f t="shared" si="23"/>
        <v>0.5161290322580645</v>
      </c>
      <c r="AC61" s="339">
        <f t="shared" si="23"/>
        <v>0</v>
      </c>
      <c r="AD61" s="339">
        <f t="shared" si="23"/>
        <v>0.14516129032258066</v>
      </c>
      <c r="AE61" s="339">
        <f t="shared" si="23"/>
        <v>0.32258064516129031</v>
      </c>
      <c r="AF61" s="339">
        <f t="shared" si="23"/>
        <v>0</v>
      </c>
      <c r="AG61" s="339">
        <f t="shared" si="23"/>
        <v>0.5161290322580645</v>
      </c>
      <c r="AH61" s="339">
        <f t="shared" si="23"/>
        <v>0.45161290322580644</v>
      </c>
      <c r="AI61" s="339">
        <f t="shared" si="23"/>
        <v>0.37096774193548387</v>
      </c>
      <c r="AJ61" s="339">
        <f t="shared" si="23"/>
        <v>0.38709677419354838</v>
      </c>
      <c r="AK61" s="339">
        <f t="shared" si="23"/>
        <v>0.45161290322580644</v>
      </c>
      <c r="AL61" s="339">
        <f t="shared" si="23"/>
        <v>0.22580645161290322</v>
      </c>
      <c r="AM61" s="339">
        <f t="shared" si="23"/>
        <v>0.32258064516129031</v>
      </c>
      <c r="AN61" s="339">
        <f t="shared" si="23"/>
        <v>0.33870967741935482</v>
      </c>
      <c r="AO61" s="339">
        <f t="shared" si="23"/>
        <v>0.67741935483870963</v>
      </c>
      <c r="AP61" s="339">
        <f t="shared" si="23"/>
        <v>0.29032258064516131</v>
      </c>
      <c r="AQ61" s="339">
        <f t="shared" si="23"/>
        <v>0.5161290322580645</v>
      </c>
      <c r="AR61" s="339">
        <f t="shared" si="23"/>
        <v>0.40322580645161288</v>
      </c>
      <c r="AS61" s="339">
        <f t="shared" si="23"/>
        <v>0.35483870967741937</v>
      </c>
      <c r="AT61" s="339">
        <f t="shared" si="23"/>
        <v>0.25806451612903225</v>
      </c>
      <c r="AU61" s="339">
        <f t="shared" si="23"/>
        <v>0.20967741935483872</v>
      </c>
      <c r="AV61" s="339">
        <f t="shared" si="23"/>
        <v>0.45161290322580644</v>
      </c>
      <c r="AW61" s="339">
        <f t="shared" si="23"/>
        <v>0.25806451612903225</v>
      </c>
      <c r="AX61" s="339">
        <f t="shared" si="23"/>
        <v>0.37096774193548387</v>
      </c>
      <c r="AY61" s="339">
        <f t="shared" si="23"/>
        <v>3.2258064516129031E-2</v>
      </c>
      <c r="AZ61" s="339">
        <f t="shared" si="23"/>
        <v>0.4838709677419355</v>
      </c>
      <c r="BA61" s="339">
        <f t="shared" si="23"/>
        <v>0.35483870967741937</v>
      </c>
      <c r="BB61" s="339">
        <f t="shared" si="23"/>
        <v>0.37096774193548387</v>
      </c>
      <c r="BC61" s="339">
        <f t="shared" si="23"/>
        <v>0.24193548387096775</v>
      </c>
      <c r="BD61" s="339">
        <f t="shared" si="23"/>
        <v>0.4838709677419355</v>
      </c>
      <c r="BE61" s="339">
        <f t="shared" si="23"/>
        <v>0.532258064516129</v>
      </c>
      <c r="BF61" s="339">
        <f t="shared" si="23"/>
        <v>0.22580645161290322</v>
      </c>
      <c r="BG61" s="339">
        <f t="shared" si="23"/>
        <v>0.43548387096774194</v>
      </c>
      <c r="BH61" s="339">
        <f t="shared" si="23"/>
        <v>0.37096774193548387</v>
      </c>
      <c r="BI61" s="339">
        <f t="shared" si="23"/>
        <v>0.17741935483870969</v>
      </c>
      <c r="BJ61" s="339">
        <f t="shared" si="23"/>
        <v>0.4838709677419355</v>
      </c>
      <c r="BK61" s="339">
        <f t="shared" si="23"/>
        <v>0.25806451612903225</v>
      </c>
      <c r="BL61" s="339">
        <f t="shared" si="23"/>
        <v>0.22580645161290322</v>
      </c>
      <c r="BM61" s="339">
        <f t="shared" si="23"/>
        <v>0.25806451612903225</v>
      </c>
      <c r="BN61" s="339">
        <f t="shared" si="23"/>
        <v>9.6774193548387094E-2</v>
      </c>
      <c r="BO61" s="339">
        <f t="shared" si="23"/>
        <v>0</v>
      </c>
      <c r="BP61" s="339">
        <f t="shared" si="23"/>
        <v>0.62903225806451613</v>
      </c>
      <c r="BQ61" s="339">
        <f t="shared" si="23"/>
        <v>0.5</v>
      </c>
      <c r="BR61" s="339">
        <f t="shared" si="23"/>
        <v>0.70967741935483875</v>
      </c>
      <c r="BS61" s="339">
        <f t="shared" si="23"/>
        <v>0.58064516129032262</v>
      </c>
      <c r="BT61" s="339">
        <f t="shared" si="23"/>
        <v>0.80645161290322576</v>
      </c>
      <c r="BU61" s="339">
        <f t="shared" si="23"/>
        <v>0.5161290322580645</v>
      </c>
      <c r="BV61" s="339">
        <f t="shared" si="23"/>
        <v>0.67741935483870963</v>
      </c>
      <c r="BW61" s="339">
        <f t="shared" si="23"/>
        <v>0.77419354838709675</v>
      </c>
      <c r="BX61" s="339">
        <f t="shared" si="23"/>
        <v>0.45161290322580644</v>
      </c>
      <c r="BY61" s="339">
        <f t="shared" si="23"/>
        <v>0</v>
      </c>
      <c r="BZ61" s="339">
        <f t="shared" si="23"/>
        <v>0</v>
      </c>
      <c r="CA61" s="339">
        <f t="shared" si="23"/>
        <v>0.45161290322580644</v>
      </c>
      <c r="CB61" s="339">
        <f t="shared" si="23"/>
        <v>0.75806451612903225</v>
      </c>
      <c r="CC61" s="339">
        <f t="shared" si="23"/>
        <v>0.75806451612903225</v>
      </c>
      <c r="CD61" s="339">
        <f t="shared" si="23"/>
        <v>0.5161290322580645</v>
      </c>
      <c r="CE61" s="339">
        <f t="shared" si="23"/>
        <v>0.14516129032258066</v>
      </c>
      <c r="CF61" s="339">
        <f t="shared" si="23"/>
        <v>0.32258064516129031</v>
      </c>
      <c r="CG61" s="339">
        <f t="shared" si="23"/>
        <v>0.32258064516129031</v>
      </c>
      <c r="CH61" s="339">
        <f t="shared" si="23"/>
        <v>0.80645161290322576</v>
      </c>
      <c r="CI61" s="339">
        <f t="shared" si="23"/>
        <v>3.2258064516129031E-2</v>
      </c>
      <c r="CJ61" s="339">
        <f t="shared" si="23"/>
        <v>0.70967741935483875</v>
      </c>
      <c r="CK61" s="339">
        <f t="shared" si="23"/>
        <v>0.38709677419354838</v>
      </c>
      <c r="CL61" s="339">
        <f t="shared" si="23"/>
        <v>0.38709677419354838</v>
      </c>
      <c r="CM61" s="339">
        <f t="shared" si="23"/>
        <v>0.61290322580645162</v>
      </c>
      <c r="CN61" s="339">
        <f t="shared" si="23"/>
        <v>0.77419354838709675</v>
      </c>
      <c r="CO61" s="339">
        <f t="shared" si="23"/>
        <v>0.64516129032258063</v>
      </c>
      <c r="CP61" s="339">
        <f t="shared" si="23"/>
        <v>0.74193548387096775</v>
      </c>
      <c r="CQ61" s="339">
        <f t="shared" si="23"/>
        <v>0.58064516129032262</v>
      </c>
      <c r="CR61" s="339">
        <f t="shared" si="23"/>
        <v>0.12903225806451613</v>
      </c>
      <c r="CS61" s="339">
        <f t="shared" si="23"/>
        <v>0.35483870967741937</v>
      </c>
      <c r="CT61" s="339">
        <f t="shared" si="23"/>
        <v>0.74193548387096775</v>
      </c>
      <c r="CU61" s="339">
        <f t="shared" si="23"/>
        <v>0</v>
      </c>
      <c r="CV61" s="339">
        <f t="shared" si="23"/>
        <v>0.29032258064516131</v>
      </c>
      <c r="CW61" s="339">
        <f t="shared" si="23"/>
        <v>0.35483870967741937</v>
      </c>
      <c r="CX61" s="339">
        <f t="shared" si="23"/>
        <v>0.45161290322580644</v>
      </c>
      <c r="CY61" s="549">
        <f t="shared" si="23"/>
        <v>0.58064516129032262</v>
      </c>
      <c r="CZ61" s="549">
        <f t="shared" si="23"/>
        <v>0.74193548387096775</v>
      </c>
      <c r="DA61" s="549">
        <f t="shared" si="23"/>
        <v>0.58064516129032262</v>
      </c>
      <c r="DB61" s="549">
        <f t="shared" si="23"/>
        <v>0.54838709677419351</v>
      </c>
      <c r="DC61" s="549">
        <f t="shared" si="23"/>
        <v>0.5161290322580645</v>
      </c>
      <c r="DD61" s="549">
        <f t="shared" si="23"/>
        <v>0.70967741935483875</v>
      </c>
      <c r="DE61" s="339">
        <f t="shared" si="23"/>
        <v>0.4838709677419355</v>
      </c>
      <c r="DF61" s="549">
        <f t="shared" si="23"/>
        <v>0.87096774193548387</v>
      </c>
      <c r="DG61" s="339">
        <f t="shared" si="23"/>
        <v>0.70967741935483875</v>
      </c>
      <c r="DH61" s="339"/>
      <c r="DI61" s="536"/>
      <c r="DJ61" s="536"/>
      <c r="DK61" s="536"/>
      <c r="DL61" s="536"/>
      <c r="DM61" s="536"/>
      <c r="DN61" s="536"/>
      <c r="DO61" s="540"/>
    </row>
  </sheetData>
  <dataValidations count="1">
    <dataValidation type="list" allowBlank="1" showInputMessage="1" prompt="Click and enter a value from the list of items" sqref="B3:DO3">
      <formula1>"US City,US State,US County"</formula1>
    </dataValidation>
  </dataValidations>
  <hyperlinks>
    <hyperlink ref="B4" r:id="rId1"/>
    <hyperlink ref="C4" r:id="rId2"/>
    <hyperlink ref="D4" r:id="rId3"/>
    <hyperlink ref="E4" r:id="rId4"/>
    <hyperlink ref="F4" r:id="rId5"/>
    <hyperlink ref="G4" r:id="rId6"/>
    <hyperlink ref="H4" r:id="rId7"/>
    <hyperlink ref="I4" r:id="rId8"/>
    <hyperlink ref="J4" r:id="rId9"/>
    <hyperlink ref="L4" r:id="rId10"/>
    <hyperlink ref="M4" r:id="rId11"/>
    <hyperlink ref="N4" r:id="rId12"/>
    <hyperlink ref="O4" r:id="rId13"/>
    <hyperlink ref="Q4" r:id="rId14"/>
    <hyperlink ref="R4" r:id="rId15"/>
    <hyperlink ref="V4" r:id="rId16"/>
    <hyperlink ref="X4" r:id="rId17"/>
    <hyperlink ref="Y4" r:id="rId18"/>
    <hyperlink ref="Z4" r:id="rId19"/>
    <hyperlink ref="AA4" r:id="rId20"/>
    <hyperlink ref="AB4" r:id="rId21"/>
    <hyperlink ref="AC4" r:id="rId22"/>
    <hyperlink ref="AD4" r:id="rId23"/>
    <hyperlink ref="AE4" r:id="rId24"/>
    <hyperlink ref="AH4" r:id="rId25"/>
    <hyperlink ref="AI4" r:id="rId26"/>
    <hyperlink ref="AJ4" r:id="rId27"/>
    <hyperlink ref="AK4" r:id="rId28"/>
    <hyperlink ref="AL4" r:id="rId29"/>
    <hyperlink ref="AM4" r:id="rId30"/>
    <hyperlink ref="AN4" r:id="rId31"/>
    <hyperlink ref="AO4" r:id="rId32"/>
    <hyperlink ref="AP4" r:id="rId33"/>
    <hyperlink ref="AQ4" r:id="rId34"/>
    <hyperlink ref="AR4" r:id="rId35"/>
    <hyperlink ref="AS4" r:id="rId36"/>
    <hyperlink ref="AU4" r:id="rId37"/>
    <hyperlink ref="AV4" r:id="rId38"/>
    <hyperlink ref="AW4" r:id="rId39"/>
    <hyperlink ref="AY4" r:id="rId40"/>
    <hyperlink ref="AZ4" r:id="rId41"/>
    <hyperlink ref="BA4" r:id="rId42"/>
    <hyperlink ref="BB4" r:id="rId43"/>
    <hyperlink ref="BC4" r:id="rId44" location="!WordDocuments/opendataportalprocedures.htm"/>
    <hyperlink ref="BD4" r:id="rId45"/>
    <hyperlink ref="BE4" r:id="rId46"/>
    <hyperlink ref="BF4" r:id="rId47"/>
    <hyperlink ref="BG4" r:id="rId48"/>
    <hyperlink ref="BH4" r:id="rId49"/>
    <hyperlink ref="BI4" r:id="rId50" location="page=792"/>
    <hyperlink ref="BJ4" r:id="rId51"/>
    <hyperlink ref="BK4" r:id="rId52"/>
    <hyperlink ref="BL4" r:id="rId53"/>
    <hyperlink ref="BM4" r:id="rId54"/>
    <hyperlink ref="BO4" r:id="rId55"/>
    <hyperlink ref="BP4" r:id="rId56"/>
    <hyperlink ref="BQ4" r:id="rId57"/>
    <hyperlink ref="BR4" r:id="rId58"/>
    <hyperlink ref="BS4" r:id="rId59"/>
    <hyperlink ref="BT4" r:id="rId60"/>
    <hyperlink ref="BU4" r:id="rId61"/>
    <hyperlink ref="BV4" r:id="rId62"/>
    <hyperlink ref="BX4" r:id="rId63"/>
    <hyperlink ref="BZ4" r:id="rId64"/>
    <hyperlink ref="CA4" r:id="rId65"/>
    <hyperlink ref="CB4" r:id="rId66"/>
    <hyperlink ref="CD4" r:id="rId67"/>
    <hyperlink ref="CE4" r:id="rId68"/>
    <hyperlink ref="CF4" r:id="rId69"/>
    <hyperlink ref="CG4" r:id="rId70"/>
    <hyperlink ref="CI4" r:id="rId71"/>
    <hyperlink ref="CJ4" r:id="rId72"/>
    <hyperlink ref="CK4" r:id="rId73"/>
    <hyperlink ref="CL4" r:id="rId74"/>
    <hyperlink ref="CM4" r:id="rId75"/>
    <hyperlink ref="CN4" r:id="rId76"/>
    <hyperlink ref="CO4" r:id="rId77"/>
    <hyperlink ref="CQ4" r:id="rId78"/>
    <hyperlink ref="CR4" r:id="rId79"/>
    <hyperlink ref="CS4" r:id="rId80"/>
    <hyperlink ref="CT4" r:id="rId81"/>
    <hyperlink ref="CU4" r:id="rId82"/>
    <hyperlink ref="CV4" r:id="rId83"/>
    <hyperlink ref="CW4" r:id="rId84"/>
    <hyperlink ref="CX4" r:id="rId85"/>
    <hyperlink ref="CY4" r:id="rId86"/>
    <hyperlink ref="CZ4" r:id="rId87"/>
    <hyperlink ref="DA4" r:id="rId88"/>
    <hyperlink ref="DB4" r:id="rId89"/>
    <hyperlink ref="DC4" r:id="rId90"/>
    <hyperlink ref="DD4" r:id="rId91"/>
    <hyperlink ref="DE4" r:id="rId92"/>
    <hyperlink ref="AB8" r:id="rId93"/>
    <hyperlink ref="AG8" r:id="rId94"/>
    <hyperlink ref="AO8" r:id="rId95"/>
    <hyperlink ref="K10" r:id="rId96"/>
    <hyperlink ref="AM10" r:id="rId97"/>
    <hyperlink ref="AP10" r:id="rId98"/>
    <hyperlink ref="BP10" r:id="rId99"/>
    <hyperlink ref="CC10" r:id="rId100"/>
    <hyperlink ref="CH10" r:id="rId101"/>
    <hyperlink ref="K13" r:id="rId102"/>
    <hyperlink ref="N13" r:id="rId103"/>
    <hyperlink ref="P13" r:id="rId104"/>
    <hyperlink ref="Q13" r:id="rId105"/>
    <hyperlink ref="U13" r:id="rId106"/>
    <hyperlink ref="W13" r:id="rId107"/>
    <hyperlink ref="AE13" r:id="rId108"/>
    <hyperlink ref="AH13" r:id="rId109"/>
    <hyperlink ref="AM13" r:id="rId110"/>
    <hyperlink ref="AO13" r:id="rId111"/>
    <hyperlink ref="AT13" r:id="rId112"/>
    <hyperlink ref="BA13" r:id="rId113"/>
    <hyperlink ref="BM13" r:id="rId114"/>
    <hyperlink ref="BN13" r:id="rId115"/>
    <hyperlink ref="BQ13" r:id="rId116"/>
    <hyperlink ref="BS13" r:id="rId117"/>
    <hyperlink ref="CB13" r:id="rId118"/>
    <hyperlink ref="CG13" r:id="rId119"/>
    <hyperlink ref="CH13" r:id="rId120"/>
    <hyperlink ref="CJ13" r:id="rId121"/>
    <hyperlink ref="CM13" r:id="rId122"/>
    <hyperlink ref="CN13" r:id="rId123"/>
    <hyperlink ref="I14" r:id="rId124"/>
    <hyperlink ref="N14" r:id="rId125"/>
    <hyperlink ref="V14" r:id="rId126"/>
    <hyperlink ref="Y14" r:id="rId127"/>
    <hyperlink ref="AE14" r:id="rId128"/>
    <hyperlink ref="AH14" r:id="rId129"/>
    <hyperlink ref="AI14" r:id="rId130"/>
    <hyperlink ref="AO14" r:id="rId131"/>
    <hyperlink ref="AQ14" r:id="rId132"/>
    <hyperlink ref="AT14" r:id="rId133"/>
    <hyperlink ref="BN14" r:id="rId134"/>
    <hyperlink ref="BR14" r:id="rId135"/>
    <hyperlink ref="BT14" r:id="rId136"/>
    <hyperlink ref="BU14" r:id="rId137"/>
    <hyperlink ref="BX14" r:id="rId138"/>
    <hyperlink ref="BZ14" r:id="rId139"/>
    <hyperlink ref="CB14" r:id="rId140"/>
    <hyperlink ref="CD14" r:id="rId141"/>
    <hyperlink ref="CH14" r:id="rId142"/>
    <hyperlink ref="CM14" r:id="rId143"/>
    <hyperlink ref="CN14" r:id="rId144"/>
    <hyperlink ref="D15" r:id="rId145"/>
    <hyperlink ref="E15" r:id="rId146"/>
    <hyperlink ref="F15" r:id="rId147"/>
    <hyperlink ref="I15" r:id="rId148"/>
    <hyperlink ref="J15" r:id="rId149"/>
    <hyperlink ref="K15" r:id="rId150"/>
    <hyperlink ref="L15" r:id="rId151"/>
    <hyperlink ref="M15" r:id="rId152"/>
    <hyperlink ref="N15" r:id="rId153"/>
    <hyperlink ref="O15" r:id="rId154"/>
    <hyperlink ref="Q15" r:id="rId155"/>
    <hyperlink ref="S15" r:id="rId156"/>
    <hyperlink ref="V15" r:id="rId157"/>
    <hyperlink ref="W15" r:id="rId158"/>
    <hyperlink ref="X15" r:id="rId159"/>
    <hyperlink ref="Y15" r:id="rId160"/>
    <hyperlink ref="Z15" r:id="rId161"/>
    <hyperlink ref="AA15" r:id="rId162"/>
    <hyperlink ref="AB15" r:id="rId163"/>
    <hyperlink ref="AD15" r:id="rId164"/>
    <hyperlink ref="AE15" r:id="rId165"/>
    <hyperlink ref="AH15" r:id="rId166"/>
    <hyperlink ref="AI15" r:id="rId167"/>
    <hyperlink ref="AJ15" r:id="rId168"/>
    <hyperlink ref="AK15" r:id="rId169"/>
    <hyperlink ref="AL15" r:id="rId170"/>
    <hyperlink ref="AM15" r:id="rId171"/>
    <hyperlink ref="AN15" r:id="rId172"/>
    <hyperlink ref="AO15" r:id="rId173"/>
    <hyperlink ref="AP15" r:id="rId174"/>
    <hyperlink ref="AT15" r:id="rId175"/>
    <hyperlink ref="AU15" r:id="rId176"/>
    <hyperlink ref="AV15" r:id="rId177"/>
    <hyperlink ref="AW15" r:id="rId178"/>
    <hyperlink ref="AX15" r:id="rId179"/>
    <hyperlink ref="BA15" r:id="rId180"/>
    <hyperlink ref="BC15" r:id="rId181"/>
    <hyperlink ref="BD15" r:id="rId182"/>
    <hyperlink ref="BF15" r:id="rId183"/>
    <hyperlink ref="BG15" r:id="rId184"/>
    <hyperlink ref="BL15" r:id="rId185"/>
    <hyperlink ref="BM15" r:id="rId186"/>
    <hyperlink ref="BP15" r:id="rId187"/>
    <hyperlink ref="BS15" r:id="rId188"/>
    <hyperlink ref="BU15" r:id="rId189"/>
    <hyperlink ref="BX15" r:id="rId190"/>
    <hyperlink ref="CB15" r:id="rId191"/>
    <hyperlink ref="CC15" r:id="rId192"/>
    <hyperlink ref="CD15" r:id="rId193"/>
    <hyperlink ref="CF15" r:id="rId194"/>
    <hyperlink ref="CH15" r:id="rId195"/>
    <hyperlink ref="CM15" r:id="rId196"/>
    <hyperlink ref="CN15" r:id="rId197"/>
    <hyperlink ref="CR15" r:id="rId198"/>
    <hyperlink ref="CV15" r:id="rId199"/>
    <hyperlink ref="CX15" r:id="rId200"/>
    <hyperlink ref="CY15" r:id="rId201"/>
    <hyperlink ref="CZ15" r:id="rId202"/>
    <hyperlink ref="DA15" r:id="rId203"/>
    <hyperlink ref="DC15" r:id="rId204"/>
    <hyperlink ref="DE15" r:id="rId205"/>
    <hyperlink ref="DF15" r:id="rId206"/>
    <hyperlink ref="D16" r:id="rId207"/>
    <hyperlink ref="J16" r:id="rId208"/>
    <hyperlink ref="AI16" r:id="rId209"/>
    <hyperlink ref="AQ16" r:id="rId210"/>
    <hyperlink ref="BA16" r:id="rId211"/>
    <hyperlink ref="BB16" r:id="rId212"/>
    <hyperlink ref="BJ16" r:id="rId213"/>
    <hyperlink ref="CN16" r:id="rId214"/>
  </hyperlinks>
  <pageMargins left="0.7" right="0.7" top="0.75" bottom="0.75" header="0.3" footer="0.3"/>
  <drawing r:id="rId215"/>
  <legacyDrawing r:id="rId2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outlinePr summaryBelow="0" summaryRight="0"/>
  </sheetPr>
  <dimension ref="A1:BP1000"/>
  <sheetViews>
    <sheetView workbookViewId="0"/>
  </sheetViews>
  <sheetFormatPr baseColWidth="10" defaultColWidth="14.5" defaultRowHeight="12.75" customHeight="1" x14ac:dyDescent="0.15"/>
  <cols>
    <col min="1" max="1" width="33.83203125" customWidth="1"/>
    <col min="2" max="2" width="13" customWidth="1"/>
    <col min="3" max="3" width="22.1640625" customWidth="1"/>
    <col min="4" max="5" width="15.5" customWidth="1"/>
  </cols>
  <sheetData>
    <row r="1" spans="1:3" ht="43.5" customHeight="1" x14ac:dyDescent="0.15">
      <c r="C1" s="1" t="s">
        <v>0</v>
      </c>
    </row>
    <row r="2" spans="1:3" ht="13" x14ac:dyDescent="0.15">
      <c r="A2" t="s">
        <v>1</v>
      </c>
      <c r="B2">
        <v>3</v>
      </c>
      <c r="C2" s="2">
        <v>9.6774193548387094E-2</v>
      </c>
    </row>
    <row r="3" spans="1:3" ht="13" x14ac:dyDescent="0.15">
      <c r="C3" s="2"/>
    </row>
    <row r="4" spans="1:3" ht="13" x14ac:dyDescent="0.15">
      <c r="A4" t="s">
        <v>2</v>
      </c>
      <c r="B4">
        <v>4</v>
      </c>
      <c r="C4" s="2">
        <v>0.12903225806451613</v>
      </c>
    </row>
    <row r="5" spans="1:3" ht="13" x14ac:dyDescent="0.15">
      <c r="C5" s="2"/>
    </row>
    <row r="6" spans="1:3" ht="13" x14ac:dyDescent="0.15">
      <c r="C6" s="2"/>
    </row>
    <row r="7" spans="1:3" ht="13" x14ac:dyDescent="0.15">
      <c r="A7" t="s">
        <v>3</v>
      </c>
      <c r="B7">
        <v>5</v>
      </c>
      <c r="C7" s="2">
        <v>0.16129032258064516</v>
      </c>
    </row>
    <row r="8" spans="1:3" ht="13" x14ac:dyDescent="0.15">
      <c r="A8" t="s">
        <v>4</v>
      </c>
      <c r="B8">
        <v>5</v>
      </c>
      <c r="C8" s="2">
        <v>0.16129032258064516</v>
      </c>
    </row>
    <row r="9" spans="1:3" ht="13" x14ac:dyDescent="0.15">
      <c r="C9" s="2"/>
    </row>
    <row r="10" spans="1:3" ht="13" x14ac:dyDescent="0.15">
      <c r="C10" s="2"/>
    </row>
    <row r="11" spans="1:3" ht="13" x14ac:dyDescent="0.15">
      <c r="A11" t="s">
        <v>5</v>
      </c>
      <c r="B11">
        <v>6</v>
      </c>
      <c r="C11" s="2">
        <v>0.19354838709677419</v>
      </c>
    </row>
    <row r="12" spans="1:3" ht="13" x14ac:dyDescent="0.15">
      <c r="A12" t="s">
        <v>6</v>
      </c>
      <c r="B12">
        <v>6</v>
      </c>
      <c r="C12" s="2">
        <v>0.19354838709677419</v>
      </c>
    </row>
    <row r="13" spans="1:3" ht="13" x14ac:dyDescent="0.15">
      <c r="C13" s="2"/>
    </row>
    <row r="14" spans="1:3" ht="13" x14ac:dyDescent="0.15">
      <c r="C14" s="2"/>
    </row>
    <row r="15" spans="1:3" ht="13" x14ac:dyDescent="0.15">
      <c r="A15" t="s">
        <v>7</v>
      </c>
      <c r="B15">
        <v>7</v>
      </c>
      <c r="C15" s="2">
        <v>0.22580645161290322</v>
      </c>
    </row>
    <row r="16" spans="1:3" ht="13" x14ac:dyDescent="0.15">
      <c r="A16" t="s">
        <v>8</v>
      </c>
      <c r="B16">
        <v>7</v>
      </c>
      <c r="C16" s="2">
        <v>0.22580645161290322</v>
      </c>
    </row>
    <row r="17" spans="1:68" ht="13" x14ac:dyDescent="0.15">
      <c r="C17" s="2"/>
    </row>
    <row r="18" spans="1:68" ht="13" x14ac:dyDescent="0.15">
      <c r="C18" s="2"/>
    </row>
    <row r="19" spans="1:68" ht="13" x14ac:dyDescent="0.15">
      <c r="C19" s="2"/>
    </row>
    <row r="20" spans="1:68" ht="13" x14ac:dyDescent="0.15">
      <c r="C20" s="2"/>
    </row>
    <row r="21" spans="1:68" ht="13" x14ac:dyDescent="0.15">
      <c r="C21" s="2"/>
    </row>
    <row r="22" spans="1:68" ht="13" x14ac:dyDescent="0.15">
      <c r="A22" t="s">
        <v>9</v>
      </c>
      <c r="B22">
        <v>8</v>
      </c>
      <c r="C22" s="2">
        <v>0.25806451612903225</v>
      </c>
    </row>
    <row r="23" spans="1:68" ht="13" x14ac:dyDescent="0.15">
      <c r="A23" t="s">
        <v>10</v>
      </c>
      <c r="B23">
        <v>8</v>
      </c>
      <c r="C23" s="2">
        <v>0.25806451612903225</v>
      </c>
    </row>
    <row r="24" spans="1:68" ht="13" x14ac:dyDescent="0.15">
      <c r="A24" t="s">
        <v>11</v>
      </c>
      <c r="B24">
        <v>8</v>
      </c>
      <c r="C24" s="2">
        <v>0.25806451612903225</v>
      </c>
    </row>
    <row r="25" spans="1:68" ht="13" x14ac:dyDescent="0.15">
      <c r="A25" t="s">
        <v>12</v>
      </c>
      <c r="B25">
        <v>8</v>
      </c>
      <c r="C25" s="2">
        <v>0.25806451612903225</v>
      </c>
    </row>
    <row r="26" spans="1:68" ht="13" x14ac:dyDescent="0.15">
      <c r="A26" t="s">
        <v>13</v>
      </c>
      <c r="B26">
        <v>8</v>
      </c>
      <c r="C26" s="2">
        <v>0.25806451612903225</v>
      </c>
    </row>
    <row r="27" spans="1:68" ht="13" x14ac:dyDescent="0.15">
      <c r="B27" s="3"/>
      <c r="C27" s="2"/>
      <c r="D27" s="4"/>
      <c r="E27" s="2">
        <f t="shared" ref="E27:BP27" si="0">E26/31</f>
        <v>0</v>
      </c>
      <c r="F27" s="2">
        <f t="shared" si="0"/>
        <v>0</v>
      </c>
      <c r="G27" s="2">
        <f t="shared" si="0"/>
        <v>0</v>
      </c>
      <c r="H27" s="2">
        <f t="shared" si="0"/>
        <v>0</v>
      </c>
      <c r="I27" s="2">
        <f t="shared" si="0"/>
        <v>0</v>
      </c>
      <c r="J27" s="2">
        <f t="shared" si="0"/>
        <v>0</v>
      </c>
      <c r="K27" s="2">
        <f t="shared" si="0"/>
        <v>0</v>
      </c>
      <c r="L27" s="2">
        <f t="shared" si="0"/>
        <v>0</v>
      </c>
      <c r="M27" s="2">
        <f t="shared" si="0"/>
        <v>0</v>
      </c>
      <c r="N27" s="2">
        <f t="shared" si="0"/>
        <v>0</v>
      </c>
      <c r="O27" s="2">
        <f t="shared" si="0"/>
        <v>0</v>
      </c>
      <c r="P27" s="2">
        <f t="shared" si="0"/>
        <v>0</v>
      </c>
      <c r="Q27" s="2">
        <f t="shared" si="0"/>
        <v>0</v>
      </c>
      <c r="R27" s="2">
        <f t="shared" si="0"/>
        <v>0</v>
      </c>
      <c r="S27" s="2">
        <f t="shared" si="0"/>
        <v>0</v>
      </c>
      <c r="T27" s="2">
        <f t="shared" si="0"/>
        <v>0</v>
      </c>
      <c r="U27" s="2">
        <f t="shared" si="0"/>
        <v>0</v>
      </c>
      <c r="V27" s="2">
        <f t="shared" si="0"/>
        <v>0</v>
      </c>
      <c r="W27" s="2">
        <f t="shared" si="0"/>
        <v>0</v>
      </c>
      <c r="X27" s="2">
        <f t="shared" si="0"/>
        <v>0</v>
      </c>
      <c r="Y27" s="2">
        <f t="shared" si="0"/>
        <v>0</v>
      </c>
      <c r="Z27" s="2">
        <f t="shared" si="0"/>
        <v>0</v>
      </c>
      <c r="AA27" s="2">
        <f t="shared" si="0"/>
        <v>0</v>
      </c>
      <c r="AB27" s="2">
        <f t="shared" si="0"/>
        <v>0</v>
      </c>
      <c r="AC27" s="2">
        <f t="shared" si="0"/>
        <v>0</v>
      </c>
      <c r="AD27" s="2">
        <f t="shared" si="0"/>
        <v>0</v>
      </c>
      <c r="AE27" s="2">
        <f t="shared" si="0"/>
        <v>0</v>
      </c>
      <c r="AF27" s="2">
        <f t="shared" si="0"/>
        <v>0</v>
      </c>
      <c r="AG27" s="2">
        <f t="shared" si="0"/>
        <v>0</v>
      </c>
      <c r="AH27" s="2">
        <f t="shared" si="0"/>
        <v>0</v>
      </c>
      <c r="AI27" s="2">
        <f t="shared" si="0"/>
        <v>0</v>
      </c>
      <c r="AJ27" s="2">
        <f t="shared" si="0"/>
        <v>0</v>
      </c>
      <c r="AK27" s="2">
        <f t="shared" si="0"/>
        <v>0</v>
      </c>
      <c r="AL27" s="2">
        <f t="shared" si="0"/>
        <v>0</v>
      </c>
      <c r="AM27" s="2">
        <f t="shared" si="0"/>
        <v>0</v>
      </c>
      <c r="AN27" s="2">
        <f t="shared" si="0"/>
        <v>0</v>
      </c>
      <c r="AO27" s="2">
        <f t="shared" si="0"/>
        <v>0</v>
      </c>
      <c r="AP27" s="2">
        <f t="shared" si="0"/>
        <v>0</v>
      </c>
      <c r="AQ27" s="2">
        <f t="shared" si="0"/>
        <v>0</v>
      </c>
      <c r="AR27" s="2">
        <f t="shared" si="0"/>
        <v>0</v>
      </c>
      <c r="AS27" s="2">
        <f t="shared" si="0"/>
        <v>0</v>
      </c>
      <c r="AT27" s="2">
        <f t="shared" si="0"/>
        <v>0</v>
      </c>
      <c r="AU27" s="2">
        <f t="shared" si="0"/>
        <v>0</v>
      </c>
      <c r="AV27" s="2">
        <f t="shared" si="0"/>
        <v>0</v>
      </c>
      <c r="AW27" s="2">
        <f t="shared" si="0"/>
        <v>0</v>
      </c>
      <c r="AX27" s="2">
        <f t="shared" si="0"/>
        <v>0</v>
      </c>
      <c r="AY27" s="2">
        <f t="shared" si="0"/>
        <v>0</v>
      </c>
      <c r="AZ27" s="2">
        <f t="shared" si="0"/>
        <v>0</v>
      </c>
      <c r="BA27" s="2">
        <f t="shared" si="0"/>
        <v>0</v>
      </c>
      <c r="BB27" s="2">
        <f t="shared" si="0"/>
        <v>0</v>
      </c>
      <c r="BC27" s="2">
        <f t="shared" si="0"/>
        <v>0</v>
      </c>
      <c r="BD27" s="2">
        <f t="shared" si="0"/>
        <v>0</v>
      </c>
      <c r="BE27" s="2">
        <f t="shared" si="0"/>
        <v>0</v>
      </c>
      <c r="BF27" s="2">
        <f t="shared" si="0"/>
        <v>0</v>
      </c>
      <c r="BG27" s="2">
        <f t="shared" si="0"/>
        <v>0</v>
      </c>
      <c r="BH27" s="2">
        <f t="shared" si="0"/>
        <v>0</v>
      </c>
      <c r="BI27" s="2">
        <f t="shared" si="0"/>
        <v>0</v>
      </c>
      <c r="BJ27" s="2">
        <f t="shared" si="0"/>
        <v>0</v>
      </c>
      <c r="BK27" s="2">
        <f t="shared" si="0"/>
        <v>0</v>
      </c>
      <c r="BL27" s="2">
        <f t="shared" si="0"/>
        <v>0</v>
      </c>
      <c r="BM27" s="2">
        <f t="shared" si="0"/>
        <v>0</v>
      </c>
      <c r="BN27" s="2">
        <f t="shared" si="0"/>
        <v>0</v>
      </c>
      <c r="BO27" s="2">
        <f t="shared" si="0"/>
        <v>0</v>
      </c>
      <c r="BP27" s="2">
        <f t="shared" si="0"/>
        <v>0</v>
      </c>
    </row>
    <row r="28" spans="1:68" ht="13" x14ac:dyDescent="0.15">
      <c r="C28" s="2"/>
    </row>
    <row r="29" spans="1:68" ht="13" x14ac:dyDescent="0.15">
      <c r="C29" s="2"/>
    </row>
    <row r="30" spans="1:68" ht="13" x14ac:dyDescent="0.15">
      <c r="A30" t="s">
        <v>15</v>
      </c>
      <c r="B30">
        <v>9</v>
      </c>
      <c r="C30" s="2">
        <v>0.29032258064516131</v>
      </c>
    </row>
    <row r="31" spans="1:68" ht="13" x14ac:dyDescent="0.15">
      <c r="A31" t="s">
        <v>17</v>
      </c>
      <c r="B31">
        <v>9</v>
      </c>
      <c r="C31" s="2">
        <v>0.29032258064516131</v>
      </c>
    </row>
    <row r="32" spans="1:68" ht="13" x14ac:dyDescent="0.15">
      <c r="A32" t="s">
        <v>54</v>
      </c>
      <c r="B32">
        <v>9</v>
      </c>
      <c r="C32" s="2">
        <v>0.29032258064516131</v>
      </c>
    </row>
    <row r="33" spans="1:3" ht="13" x14ac:dyDescent="0.15">
      <c r="C33" s="2"/>
    </row>
    <row r="34" spans="1:3" ht="13" x14ac:dyDescent="0.15">
      <c r="C34" s="2"/>
    </row>
    <row r="35" spans="1:3" ht="13" x14ac:dyDescent="0.15">
      <c r="C35" s="2"/>
    </row>
    <row r="36" spans="1:3" ht="13" x14ac:dyDescent="0.15">
      <c r="C36" s="2"/>
    </row>
    <row r="37" spans="1:3" ht="13" x14ac:dyDescent="0.15">
      <c r="A37" t="s">
        <v>30</v>
      </c>
      <c r="B37">
        <v>11</v>
      </c>
      <c r="C37" s="2">
        <v>0.35483870967741937</v>
      </c>
    </row>
    <row r="38" spans="1:3" ht="13" x14ac:dyDescent="0.15">
      <c r="A38" t="s">
        <v>38</v>
      </c>
      <c r="B38">
        <v>11</v>
      </c>
      <c r="C38" s="2">
        <v>0.35483870967741937</v>
      </c>
    </row>
    <row r="39" spans="1:3" ht="13" x14ac:dyDescent="0.15">
      <c r="A39" t="s">
        <v>42</v>
      </c>
      <c r="B39">
        <v>11</v>
      </c>
      <c r="C39" s="2">
        <v>0.35483870967741937</v>
      </c>
    </row>
    <row r="40" spans="1:3" ht="13" x14ac:dyDescent="0.15">
      <c r="A40" t="s">
        <v>43</v>
      </c>
      <c r="B40">
        <v>11</v>
      </c>
      <c r="C40" s="2">
        <v>0.35483870967741937</v>
      </c>
    </row>
    <row r="41" spans="1:3" ht="13" x14ac:dyDescent="0.15">
      <c r="C41" s="2"/>
    </row>
    <row r="42" spans="1:3" ht="13" x14ac:dyDescent="0.15">
      <c r="C42" s="2"/>
    </row>
    <row r="43" spans="1:3" ht="13" x14ac:dyDescent="0.15">
      <c r="C43" s="2"/>
    </row>
    <row r="44" spans="1:3" ht="13" x14ac:dyDescent="0.15">
      <c r="A44" s="1" t="s">
        <v>97</v>
      </c>
      <c r="C44" s="2"/>
    </row>
    <row r="45" spans="1:3" ht="13" x14ac:dyDescent="0.15">
      <c r="A45" t="s">
        <v>26</v>
      </c>
      <c r="B45">
        <v>12</v>
      </c>
      <c r="C45" s="2">
        <v>0.38709677419354838</v>
      </c>
    </row>
    <row r="46" spans="1:3" ht="13" x14ac:dyDescent="0.15">
      <c r="A46" t="s">
        <v>41</v>
      </c>
      <c r="B46">
        <v>12</v>
      </c>
      <c r="C46" s="2">
        <v>0.38709677419354838</v>
      </c>
    </row>
    <row r="47" spans="1:3" ht="13" x14ac:dyDescent="0.15">
      <c r="A47" t="s">
        <v>48</v>
      </c>
      <c r="B47">
        <v>12</v>
      </c>
      <c r="C47" s="2">
        <v>0.38709677419354838</v>
      </c>
    </row>
    <row r="48" spans="1:3" ht="13" x14ac:dyDescent="0.15">
      <c r="A48" t="s">
        <v>55</v>
      </c>
      <c r="B48">
        <v>12</v>
      </c>
      <c r="C48" s="2">
        <v>0.38709677419354838</v>
      </c>
    </row>
    <row r="49" spans="1:3" ht="13" x14ac:dyDescent="0.15">
      <c r="A49" t="s">
        <v>69</v>
      </c>
      <c r="B49">
        <v>12</v>
      </c>
      <c r="C49" s="2">
        <v>0.38709677419354838</v>
      </c>
    </row>
    <row r="50" spans="1:3" ht="13" x14ac:dyDescent="0.15">
      <c r="C50" s="2"/>
    </row>
    <row r="51" spans="1:3" ht="13" x14ac:dyDescent="0.15">
      <c r="C51" s="2"/>
    </row>
    <row r="52" spans="1:3" ht="13" x14ac:dyDescent="0.15">
      <c r="C52" s="2"/>
    </row>
    <row r="53" spans="1:3" ht="13" x14ac:dyDescent="0.15">
      <c r="C53" s="2"/>
    </row>
    <row r="54" spans="1:3" ht="13" x14ac:dyDescent="0.15">
      <c r="A54" t="s">
        <v>19</v>
      </c>
      <c r="B54">
        <v>13</v>
      </c>
      <c r="C54" s="2">
        <v>0.41935483870967744</v>
      </c>
    </row>
    <row r="55" spans="1:3" ht="13" x14ac:dyDescent="0.15">
      <c r="A55" t="s">
        <v>25</v>
      </c>
      <c r="B55">
        <v>13</v>
      </c>
      <c r="C55" s="2">
        <v>0.41935483870967744</v>
      </c>
    </row>
    <row r="56" spans="1:3" ht="13" x14ac:dyDescent="0.15">
      <c r="A56" t="s">
        <v>36</v>
      </c>
      <c r="B56">
        <v>13</v>
      </c>
      <c r="C56" s="2">
        <v>0.41935483870967744</v>
      </c>
    </row>
    <row r="57" spans="1:3" ht="13" x14ac:dyDescent="0.15">
      <c r="C57" s="2"/>
    </row>
    <row r="58" spans="1:3" ht="13" x14ac:dyDescent="0.15">
      <c r="C58" s="2"/>
    </row>
    <row r="59" spans="1:3" ht="13" x14ac:dyDescent="0.15">
      <c r="C59" s="2"/>
    </row>
    <row r="60" spans="1:3" ht="13" x14ac:dyDescent="0.15">
      <c r="C60" s="2"/>
    </row>
    <row r="61" spans="1:3" ht="13" x14ac:dyDescent="0.15">
      <c r="A61" t="s">
        <v>23</v>
      </c>
      <c r="B61">
        <v>14</v>
      </c>
      <c r="C61" s="2">
        <v>0.45161290322580644</v>
      </c>
    </row>
    <row r="62" spans="1:3" ht="13" x14ac:dyDescent="0.15">
      <c r="A62" t="s">
        <v>34</v>
      </c>
      <c r="B62">
        <v>14</v>
      </c>
      <c r="C62" s="2">
        <v>0.45161290322580644</v>
      </c>
    </row>
    <row r="63" spans="1:3" ht="13" x14ac:dyDescent="0.15">
      <c r="A63" t="s">
        <v>101</v>
      </c>
      <c r="B63">
        <v>14</v>
      </c>
      <c r="C63" s="2">
        <v>0.45161290322580644</v>
      </c>
    </row>
    <row r="64" spans="1:3" ht="13" x14ac:dyDescent="0.15">
      <c r="A64" t="s">
        <v>40</v>
      </c>
      <c r="B64">
        <v>14</v>
      </c>
      <c r="C64" s="2">
        <v>0.45161290322580644</v>
      </c>
    </row>
    <row r="65" spans="1:3" ht="13" x14ac:dyDescent="0.15">
      <c r="A65" t="s">
        <v>52</v>
      </c>
      <c r="B65">
        <v>14</v>
      </c>
      <c r="C65" s="2">
        <v>0.45161290322580644</v>
      </c>
    </row>
    <row r="66" spans="1:3" ht="13" x14ac:dyDescent="0.15">
      <c r="C66" s="2"/>
    </row>
    <row r="67" spans="1:3" ht="13" x14ac:dyDescent="0.15">
      <c r="C67" s="2"/>
    </row>
    <row r="68" spans="1:3" ht="13" x14ac:dyDescent="0.15">
      <c r="C68" s="2"/>
    </row>
    <row r="69" spans="1:3" ht="13" x14ac:dyDescent="0.15">
      <c r="C69" s="2"/>
    </row>
    <row r="70" spans="1:3" ht="13" x14ac:dyDescent="0.15">
      <c r="A70" t="s">
        <v>20</v>
      </c>
      <c r="B70">
        <v>15</v>
      </c>
      <c r="C70" s="2">
        <v>0.4838709677419355</v>
      </c>
    </row>
    <row r="71" spans="1:3" ht="13" x14ac:dyDescent="0.15">
      <c r="A71" t="s">
        <v>22</v>
      </c>
      <c r="B71">
        <v>15</v>
      </c>
      <c r="C71" s="2">
        <v>0.4838709677419355</v>
      </c>
    </row>
    <row r="72" spans="1:3" ht="13" x14ac:dyDescent="0.15">
      <c r="A72" t="s">
        <v>33</v>
      </c>
      <c r="B72">
        <v>15</v>
      </c>
      <c r="C72" s="2">
        <v>0.4838709677419355</v>
      </c>
    </row>
    <row r="73" spans="1:3" ht="13" x14ac:dyDescent="0.15">
      <c r="A73" t="s">
        <v>102</v>
      </c>
      <c r="B73">
        <v>15</v>
      </c>
      <c r="C73" s="2">
        <v>0.4838709677419355</v>
      </c>
    </row>
    <row r="74" spans="1:3" ht="13" x14ac:dyDescent="0.15">
      <c r="C74" s="2"/>
    </row>
    <row r="75" spans="1:3" ht="13" x14ac:dyDescent="0.15">
      <c r="C75" s="2"/>
    </row>
    <row r="76" spans="1:3" ht="13" x14ac:dyDescent="0.15">
      <c r="C76" s="2"/>
    </row>
    <row r="77" spans="1:3" ht="13" x14ac:dyDescent="0.15">
      <c r="C77" s="2"/>
    </row>
    <row r="78" spans="1:3" ht="13" x14ac:dyDescent="0.15">
      <c r="C78" s="2"/>
    </row>
    <row r="79" spans="1:3" ht="13" x14ac:dyDescent="0.15">
      <c r="C79" s="2"/>
    </row>
    <row r="80" spans="1:3" ht="13" x14ac:dyDescent="0.15">
      <c r="A80" t="s">
        <v>103</v>
      </c>
      <c r="B80">
        <v>16</v>
      </c>
      <c r="C80" s="2">
        <v>0.5161290322580645</v>
      </c>
    </row>
    <row r="81" spans="1:3" ht="13" x14ac:dyDescent="0.15">
      <c r="A81" t="s">
        <v>27</v>
      </c>
      <c r="B81">
        <v>16</v>
      </c>
      <c r="C81" s="2">
        <v>0.5161290322580645</v>
      </c>
    </row>
    <row r="82" spans="1:3" ht="13" x14ac:dyDescent="0.15">
      <c r="A82" t="s">
        <v>32</v>
      </c>
      <c r="B82">
        <v>16</v>
      </c>
      <c r="C82" s="2">
        <v>0.5161290322580645</v>
      </c>
    </row>
    <row r="83" spans="1:3" ht="13" x14ac:dyDescent="0.15">
      <c r="A83" t="s">
        <v>45</v>
      </c>
      <c r="B83">
        <v>16</v>
      </c>
      <c r="C83" s="2">
        <v>0.5161290322580645</v>
      </c>
    </row>
    <row r="84" spans="1:3" ht="13" x14ac:dyDescent="0.15">
      <c r="A84" t="s">
        <v>61</v>
      </c>
      <c r="B84">
        <v>16</v>
      </c>
      <c r="C84" s="2">
        <v>0.5161290322580645</v>
      </c>
    </row>
    <row r="85" spans="1:3" ht="13" x14ac:dyDescent="0.15">
      <c r="A85" t="s">
        <v>65</v>
      </c>
      <c r="B85">
        <v>16</v>
      </c>
      <c r="C85" s="2">
        <v>0.5161290322580645</v>
      </c>
    </row>
    <row r="86" spans="1:3" ht="13" x14ac:dyDescent="0.15">
      <c r="C86" s="2"/>
    </row>
    <row r="87" spans="1:3" ht="13" x14ac:dyDescent="0.15">
      <c r="C87" s="2"/>
    </row>
    <row r="88" spans="1:3" ht="13" x14ac:dyDescent="0.15">
      <c r="C88" s="2"/>
    </row>
    <row r="89" spans="1:3" ht="13" x14ac:dyDescent="0.15">
      <c r="A89" t="s">
        <v>28</v>
      </c>
      <c r="B89">
        <v>17</v>
      </c>
      <c r="C89" s="2">
        <v>0.54838709677419351</v>
      </c>
    </row>
    <row r="90" spans="1:3" ht="13" x14ac:dyDescent="0.15">
      <c r="A90" t="s">
        <v>35</v>
      </c>
      <c r="B90">
        <v>17</v>
      </c>
      <c r="C90" s="2">
        <v>0.54838709677419351</v>
      </c>
    </row>
    <row r="91" spans="1:3" ht="13" x14ac:dyDescent="0.15">
      <c r="A91" t="s">
        <v>68</v>
      </c>
      <c r="B91">
        <v>17</v>
      </c>
      <c r="C91" s="2">
        <v>0.54838709677419351</v>
      </c>
    </row>
    <row r="92" spans="1:3" ht="13" x14ac:dyDescent="0.15">
      <c r="C92" s="2"/>
    </row>
    <row r="93" spans="1:3" ht="13" x14ac:dyDescent="0.15">
      <c r="C93" s="2"/>
    </row>
    <row r="94" spans="1:3" ht="13" x14ac:dyDescent="0.15">
      <c r="C94" s="2"/>
    </row>
    <row r="95" spans="1:3" ht="13" x14ac:dyDescent="0.15">
      <c r="C95" s="2"/>
    </row>
    <row r="96" spans="1:3" ht="13" x14ac:dyDescent="0.15">
      <c r="C96" s="2"/>
    </row>
    <row r="97" spans="1:68" ht="13" x14ac:dyDescent="0.15">
      <c r="A97" t="s">
        <v>24</v>
      </c>
      <c r="B97">
        <v>18</v>
      </c>
      <c r="C97" s="2">
        <v>0.58064516129032262</v>
      </c>
    </row>
    <row r="98" spans="1:68" ht="13" x14ac:dyDescent="0.15">
      <c r="A98" t="s">
        <v>39</v>
      </c>
      <c r="B98">
        <v>18</v>
      </c>
      <c r="C98" s="2">
        <v>0.58064516129032262</v>
      </c>
    </row>
    <row r="99" spans="1:68" ht="13" x14ac:dyDescent="0.15">
      <c r="A99" t="s">
        <v>46</v>
      </c>
      <c r="B99">
        <v>18</v>
      </c>
      <c r="C99" s="2">
        <v>0.58064516129032262</v>
      </c>
    </row>
    <row r="100" spans="1:68" ht="13" x14ac:dyDescent="0.15">
      <c r="A100" t="s">
        <v>51</v>
      </c>
      <c r="B100">
        <v>18</v>
      </c>
      <c r="C100" s="2">
        <v>0.58064516129032262</v>
      </c>
    </row>
    <row r="101" spans="1:68" ht="13" x14ac:dyDescent="0.15">
      <c r="A101" t="s">
        <v>53</v>
      </c>
      <c r="B101">
        <v>18</v>
      </c>
      <c r="C101" s="2">
        <v>0.58064516129032262</v>
      </c>
    </row>
    <row r="102" spans="1:68" ht="13" x14ac:dyDescent="0.15">
      <c r="C102" s="2"/>
    </row>
    <row r="103" spans="1:68" ht="13" x14ac:dyDescent="0.15">
      <c r="C103" s="2"/>
    </row>
    <row r="104" spans="1:68" ht="13" x14ac:dyDescent="0.15">
      <c r="C104" s="2"/>
    </row>
    <row r="105" spans="1:68" ht="13" x14ac:dyDescent="0.15">
      <c r="C105" s="2"/>
    </row>
    <row r="106" spans="1:68" ht="13" x14ac:dyDescent="0.15">
      <c r="C106" s="2"/>
    </row>
    <row r="107" spans="1:68" ht="13" x14ac:dyDescent="0.15">
      <c r="A107" t="s">
        <v>16</v>
      </c>
      <c r="B107">
        <v>19</v>
      </c>
      <c r="C107" s="2">
        <v>0.61290322580645162</v>
      </c>
    </row>
    <row r="108" spans="1:68" ht="13" x14ac:dyDescent="0.15">
      <c r="A108" t="s">
        <v>31</v>
      </c>
      <c r="B108">
        <v>19</v>
      </c>
      <c r="C108" s="2">
        <v>0.61290322580645162</v>
      </c>
    </row>
    <row r="109" spans="1:68" ht="13" x14ac:dyDescent="0.15">
      <c r="A109" t="s">
        <v>44</v>
      </c>
      <c r="B109">
        <v>19</v>
      </c>
      <c r="C109" s="2">
        <v>0.61290322580645162</v>
      </c>
    </row>
    <row r="110" spans="1:68" ht="13" x14ac:dyDescent="0.15">
      <c r="A110" t="s">
        <v>49</v>
      </c>
      <c r="B110">
        <v>19</v>
      </c>
      <c r="C110" s="2">
        <v>0.61290322580645162</v>
      </c>
    </row>
    <row r="111" spans="1:68" ht="13" x14ac:dyDescent="0.15">
      <c r="A111" t="s">
        <v>50</v>
      </c>
      <c r="B111">
        <v>19</v>
      </c>
      <c r="C111" s="2">
        <v>0.61290322580645162</v>
      </c>
    </row>
    <row r="112" spans="1:68" ht="14" x14ac:dyDescent="0.15">
      <c r="A112">
        <f t="array" ref="A112:A113">TRANSPOSE(E111:BP111)</f>
        <v>0</v>
      </c>
      <c r="B112" s="37">
        <f t="array" ref="B112:B113">TRANSPOSE(E112:BP112)</f>
        <v>20</v>
      </c>
      <c r="C112" s="41">
        <f t="array" ref="C112:C113">TRANSPOSE(E113:EQ113)</f>
        <v>0</v>
      </c>
      <c r="E112">
        <f>COUNTIFS('US State and Local Policies'!D18:D55,"*")-((COUNTIFS('US State and Local Policies'!D18:D55,"*n/a*")+COUNTIFS('US State and Local Policies'!D18:D55,"*opposite*")))</f>
        <v>20</v>
      </c>
      <c r="F112">
        <f>COUNTIFS('US State and Local Policies'!E18:E55,"*")-((COUNTIFS('US State and Local Policies'!E18:E55,"*n/a*")+COUNTIFS('US State and Local Policies'!E18:E55,"*opposite*")))</f>
        <v>9</v>
      </c>
      <c r="G112">
        <f>COUNTIFS('US State and Local Policies'!F18:F55,"*")-((COUNTIFS('US State and Local Policies'!F18:F55,"*n/a*")+COUNTIFS('US State and Local Policies'!F18:F55,"*opposite*")))</f>
        <v>8</v>
      </c>
      <c r="H112" t="e">
        <f>COUNTIFS(#REF!,"*")-((COUNTIFS(#REF!,"*n/a*")+COUNTIFS(#REF!,"*opposite*")))</f>
        <v>#REF!</v>
      </c>
      <c r="I112">
        <f>COUNTIFS('US State and Local Policies'!J18:J55,"*")-((COUNTIFS('US State and Local Policies'!J18:J55,"*n/a*")+COUNTIFS('US State and Local Policies'!J18:J55,"*opposite*")))</f>
        <v>7</v>
      </c>
      <c r="J112">
        <f>COUNTIFS('US State and Local Policies'!K18:K55,"*")-((COUNTIFS('US State and Local Policies'!K18:K55,"*n/a*")+COUNTIFS('US State and Local Policies'!K18:K55,"*opposite*")))</f>
        <v>9</v>
      </c>
      <c r="K112">
        <f>COUNTIFS('US State and Local Policies'!L18:L55,"*")-((COUNTIFS('US State and Local Policies'!L18:L55,"*n/a*")+COUNTIFS('US State and Local Policies'!L18:L55,"*opposite*")))</f>
        <v>8</v>
      </c>
      <c r="L112">
        <f>COUNTIFS('US State and Local Policies'!M18:M55,"*")-((COUNTIFS('US State and Local Policies'!M18:M55,"*n/a*")+COUNTIFS('US State and Local Policies'!M18:M55,"*opposite*")))</f>
        <v>5</v>
      </c>
      <c r="M112">
        <f>COUNTIFS('US State and Local Policies'!N18:N55,"*")-((COUNTIFS('US State and Local Policies'!N18:N55,"*n/a*")+COUNTIFS('US State and Local Policies'!N18:N55,"*opposite*")))</f>
        <v>16</v>
      </c>
      <c r="N112">
        <f>COUNTIFS('US State and Local Policies'!O18:O55,"*")-((COUNTIFS('US State and Local Policies'!O18:O55,"*n/a*")+COUNTIFS('US State and Local Policies'!O18:O55,"*opposite*")))</f>
        <v>6</v>
      </c>
      <c r="O112">
        <f>COUNTIFS('US State and Local Policies'!P18:P55,"*")-((COUNTIFS('US State and Local Policies'!P18:P55,"*n/a*")+COUNTIFS('US State and Local Policies'!P18:P55,"*opposite*")))</f>
        <v>13</v>
      </c>
      <c r="P112">
        <f>COUNTIFS('US State and Local Policies'!Q18:Q55,"*")-((COUNTIFS('US State and Local Policies'!Q18:Q55,"*n/a*")+COUNTIFS('US State and Local Policies'!Q18:Q55,"*opposite*")))</f>
        <v>15</v>
      </c>
      <c r="Q112">
        <f>COUNTIFS('US State and Local Policies'!S18:S55,"*")-((COUNTIFS('US State and Local Policies'!S18:S55,"*n/a*")+COUNTIFS('US State and Local Policies'!S18:S55,"*opposite*")))</f>
        <v>15</v>
      </c>
      <c r="R112">
        <f>COUNTIFS('US State and Local Policies'!T18:T55,"*")-((COUNTIFS('US State and Local Policies'!T18:T55,"*n/a*")+COUNTIFS('US State and Local Policies'!T18:T55,"*opposite*")))</f>
        <v>14</v>
      </c>
      <c r="S112">
        <f>COUNTIFS('US State and Local Policies'!U18:U55,"*")-((COUNTIFS('US State and Local Policies'!U18:U55,"*n/a*")+COUNTIFS('US State and Local Policies'!U18:U55,"*opposite*")))</f>
        <v>18</v>
      </c>
      <c r="T112">
        <f>COUNTIFS('US State and Local Policies'!V18:V55,"*")-((COUNTIFS('US State and Local Policies'!V18:V55,"*n/a*")+COUNTIFS('US State and Local Policies'!V18:V55,"*opposite*")))</f>
        <v>13</v>
      </c>
      <c r="U112">
        <f>COUNTIFS('US State and Local Policies'!W18:W55,"*")-((COUNTIFS('US State and Local Policies'!W18:W55,"*n/a*")+COUNTIFS('US State and Local Policies'!W18:W55,"*opposite*")))</f>
        <v>4</v>
      </c>
      <c r="V112">
        <f>COUNTIFS('US State and Local Policies'!X18:X55,"*")-((COUNTIFS('US State and Local Policies'!X18:X55,"*n/a*")+COUNTIFS('US State and Local Policies'!X18:X55,"*opposite*")))</f>
        <v>12</v>
      </c>
      <c r="W112">
        <f>COUNTIFS('US State and Local Policies'!Y18:Y55,"*")-((COUNTIFS('US State and Local Policies'!Y18:Y55,"*n/a*")+COUNTIFS('US State and Local Policies'!Y18:Y55,"*opposite*")))</f>
        <v>16</v>
      </c>
      <c r="X112">
        <f>COUNTIFS('US State and Local Policies'!Z18:Z55,"*")-((COUNTIFS('US State and Local Policies'!Z18:Z55,"*n/a*")+COUNTIFS('US State and Local Policies'!Z18:Z55,"*opposite*")))</f>
        <v>17</v>
      </c>
      <c r="Y112">
        <f>COUNTIFS('US State and Local Policies'!AB18:AB55,"*")-((COUNTIFS('US State and Local Policies'!AB18:AB55,"*n/a*")+COUNTIFS('US State and Local Policies'!AB18:AB55,"*opposite*")))</f>
        <v>22</v>
      </c>
      <c r="Z112">
        <f>COUNTIFS('US State and Local Policies'!AD18:AD55,"*")-((COUNTIFS('US State and Local Policies'!AD18:AD55,"*n/a*")+COUNTIFS('US State and Local Policies'!AD18:AD55,"*opposite*")))</f>
        <v>5</v>
      </c>
      <c r="AA112">
        <f>COUNTIFS('US State and Local Policies'!AE18:AE55,"*")-((COUNTIFS('US State and Local Policies'!AE18:AE55,"*n/a*")+COUNTIFS('US State and Local Policies'!AE18:AE55,"*opposite*")))</f>
        <v>11</v>
      </c>
      <c r="AB112">
        <f>COUNTIFS('US State and Local Policies'!AG18:AG55,"*")-((COUNTIFS('US State and Local Policies'!AG18:AG55,"*n/a*")+COUNTIFS('US State and Local Policies'!AG18:AG55,"*opposite*")))</f>
        <v>19</v>
      </c>
      <c r="AC112">
        <f>COUNTIFS('US State and Local Policies'!AH18:AH55,"*")-((COUNTIFS('US State and Local Policies'!AH18:AH55,"*n/a*")+COUNTIFS('US State and Local Policies'!AH18:AH55,"*opposite*")))</f>
        <v>16</v>
      </c>
      <c r="AD112">
        <f>COUNTIFS('US State and Local Policies'!AI18:AI55,"*")-((COUNTIFS('US State and Local Policies'!AI18:AI55,"*n/a*")+COUNTIFS('US State and Local Policies'!AI18:AI55,"*opposite*")))</f>
        <v>15</v>
      </c>
      <c r="AE112">
        <f>COUNTIFS('US State and Local Policies'!AJ18:AJ55,"*")-((COUNTIFS('US State and Local Policies'!AJ18:AJ55,"*n/a*")+COUNTIFS('US State and Local Policies'!AJ18:AJ55,"*opposite*")))</f>
        <v>14</v>
      </c>
      <c r="AF112">
        <f>COUNTIFS('US State and Local Policies'!AK18:AK55,"*")-((COUNTIFS('US State and Local Policies'!AK18:AK55,"*n/a*")+COUNTIFS('US State and Local Policies'!AK18:AK55,"*opposite*")))</f>
        <v>17</v>
      </c>
      <c r="AG112">
        <f>COUNTIFS('US State and Local Policies'!AL18:AL55,"*")-((COUNTIFS('US State and Local Policies'!AL18:AL55,"*n/a*")+COUNTIFS('US State and Local Policies'!AL18:AL55,"*opposite*")))</f>
        <v>8</v>
      </c>
      <c r="AH112">
        <f>COUNTIFS('US State and Local Policies'!AM18:AM55,"*")-((COUNTIFS('US State and Local Policies'!AM18:AM55,"*n/a*")+COUNTIFS('US State and Local Policies'!AM18:AM55,"*opposite*")))</f>
        <v>13</v>
      </c>
      <c r="AI112">
        <f>COUNTIFS('US State and Local Policies'!AO18:AO55,"*")-((COUNTIFS('US State and Local Policies'!AO18:AO55,"*n/a*")+COUNTIFS('US State and Local Policies'!AO18:AO55,"*opposite*")))</f>
        <v>23</v>
      </c>
      <c r="AJ112">
        <f>COUNTIFS('US State and Local Policies'!AP18:AP55,"*")-((COUNTIFS('US State and Local Policies'!AP18:AP55,"*n/a*")+COUNTIFS('US State and Local Policies'!AP18:AP55,"*opposite*")))</f>
        <v>11</v>
      </c>
      <c r="AK112">
        <f>COUNTIFS('US State and Local Policies'!AQ18:AQ55,"*")-((COUNTIFS('US State and Local Policies'!AQ18:AQ55,"*n/a*")+COUNTIFS('US State and Local Policies'!AQ18:AQ55,"*opposite*")))</f>
        <v>18</v>
      </c>
      <c r="AL112">
        <f>COUNTIFS('US State and Local Policies'!AR18:AR55,"*")-((COUNTIFS('US State and Local Policies'!AR18:AR55,"*n/a*")+COUNTIFS('US State and Local Policies'!AR18:AR55,"*opposite*")))</f>
        <v>14</v>
      </c>
      <c r="AM112">
        <f>COUNTIFS('US State and Local Policies'!AS18:AS55,"*")-((COUNTIFS('US State and Local Policies'!AS18:AS55,"*n/a*")+COUNTIFS('US State and Local Policies'!AS18:AS55,"*opposite*")))</f>
        <v>13</v>
      </c>
      <c r="AN112">
        <f>COUNTIFS('US State and Local Policies'!AT18:AT55,"*")-((COUNTIFS('US State and Local Policies'!AT18:AT55,"*n/a*")+COUNTIFS('US State and Local Policies'!AT18:AT55,"*opposite*")))</f>
        <v>11</v>
      </c>
      <c r="AO112">
        <f>COUNTIFS('US State and Local Policies'!AU18:AU55,"*")-((COUNTIFS('US State and Local Policies'!AU18:AU55,"*n/a*")+COUNTIFS('US State and Local Policies'!AU18:AU55,"*opposite*")))</f>
        <v>11</v>
      </c>
      <c r="AP112">
        <f>COUNTIFS('US State and Local Policies'!AV18:AV55,"*")-((COUNTIFS('US State and Local Policies'!AV18:AV55,"*n/a*")+COUNTIFS('US State and Local Policies'!AV18:AV55,"*opposite*")))</f>
        <v>19</v>
      </c>
      <c r="AQ112">
        <f>COUNTIFS('US State and Local Policies'!AX18:AX55,"*")-((COUNTIFS('US State and Local Policies'!AX18:AX55,"*n/a*")+COUNTIFS('US State and Local Policies'!AX18:AX55,"*opposite*")))</f>
        <v>16</v>
      </c>
      <c r="AR112">
        <f>COUNTIFS('US State and Local Policies'!AZ18:AZ55,"*")-((COUNTIFS('US State and Local Policies'!AZ18:AZ55,"*n/a*")+COUNTIFS('US State and Local Policies'!AZ18:AZ55,"*opposite*")))</f>
        <v>18</v>
      </c>
      <c r="AS112">
        <f>COUNTIFS('US State and Local Policies'!BA18:BA55,"*")-((COUNTIFS('US State and Local Policies'!BA18:BA55,"*n/a*")+COUNTIFS('US State and Local Policies'!BA18:BA55,"*opposite*")))</f>
        <v>15</v>
      </c>
      <c r="AT112">
        <f>COUNTIFS('US State and Local Policies'!BB18:BB55,"*")-((COUNTIFS('US State and Local Policies'!BB18:BB55,"*n/a*")+COUNTIFS('US State and Local Policies'!BB18:BB55,"*opposite*")))</f>
        <v>12</v>
      </c>
      <c r="AU112">
        <f>COUNTIFS('US State and Local Policies'!BC18:BC55,"*")-((COUNTIFS('US State and Local Policies'!BC18:BC55,"*n/a*")+COUNTIFS('US State and Local Policies'!BC18:BC55,"*opposite*")))</f>
        <v>8</v>
      </c>
      <c r="AV112">
        <f>COUNTIFS('US State and Local Policies'!BD18:BD55,"*")-((COUNTIFS('US State and Local Policies'!BD18:BD55,"*n/a*")+COUNTIFS('US State and Local Policies'!BD18:BD55,"*opposite*")))</f>
        <v>19</v>
      </c>
      <c r="AW112">
        <f>COUNTIFS('US State and Local Policies'!BE18:BE55,"*")-((COUNTIFS('US State and Local Policies'!BE18:BE55,"*n/a*")+COUNTIFS('US State and Local Policies'!BE18:BE55,"*opposite*")))</f>
        <v>19</v>
      </c>
      <c r="AX112">
        <f>COUNTIFS('US State and Local Policies'!BF18:BF55,"*")-((COUNTIFS('US State and Local Policies'!BF18:BF55,"*n/a*")+COUNTIFS('US State and Local Policies'!BF18:BF55,"*opposite*")))</f>
        <v>8</v>
      </c>
      <c r="AY112">
        <f>COUNTIFS('US State and Local Policies'!BG18:BG55,"*")-((COUNTIFS('US State and Local Policies'!BG18:BG55,"*n/a*")+COUNTIFS('US State and Local Policies'!BG18:BG55,"*opposite*")))</f>
        <v>18</v>
      </c>
      <c r="AZ112">
        <f>COUNTIFS('US State and Local Policies'!BH18:BH55,"*")-((COUNTIFS('US State and Local Policies'!BH18:BH55,"*n/a*")+COUNTIFS('US State and Local Policies'!BH18:BH55,"*opposite*")))</f>
        <v>14</v>
      </c>
      <c r="BA112">
        <f>COUNTIFS('US State and Local Policies'!BI18:BI55,"*")-((COUNTIFS('US State and Local Policies'!BI18:BI55,"*n/a*")+COUNTIFS('US State and Local Policies'!BI18:BI55,"*opposite*")))</f>
        <v>7</v>
      </c>
      <c r="BB112">
        <f>COUNTIFS('US State and Local Policies'!BJ18:BJ55,"*")-((COUNTIFS('US State and Local Policies'!BJ18:BJ55,"*n/a*")+COUNTIFS('US State and Local Policies'!BJ18:BJ55,"*opposite*")))</f>
        <v>18</v>
      </c>
      <c r="BC112">
        <f>COUNTIFS('US State and Local Policies'!BL18:BL55,"*")-((COUNTIFS('US State and Local Policies'!BL18:BL55,"*n/a*")+COUNTIFS('US State and Local Policies'!BL18:BL55,"*opposite*")))</f>
        <v>9</v>
      </c>
      <c r="BD112">
        <f>COUNTIFS('US State and Local Policies'!BM18:BM55,"*")-((COUNTIFS('US State and Local Policies'!BM18:BM55,"*n/a*")+COUNTIFS('US State and Local Policies'!BM18:BM55,"*opposite*")))</f>
        <v>12</v>
      </c>
      <c r="BE112">
        <f>COUNTIFS('US State and Local Policies'!BN18:BN55,"*")-((COUNTIFS('US State and Local Policies'!BN18:BN55,"*n/a*")+COUNTIFS('US State and Local Policies'!BN18:BN55,"*opposite*")))</f>
        <v>3</v>
      </c>
      <c r="BF112">
        <f>COUNTIFS('US State and Local Policies'!BP18:BP55,"*")-((COUNTIFS('US State and Local Policies'!BP18:BP55,"*n/a*")+COUNTIFS('US State and Local Policies'!BP18:BP55,"*opposite*")))</f>
        <v>22</v>
      </c>
      <c r="BG112">
        <f>COUNTIFS('US State and Local Policies'!BQ18:BQ55,"*")-((COUNTIFS('US State and Local Policies'!BQ18:BQ55,"*n/a*")+COUNTIFS('US State and Local Policies'!BQ18:BQ55,"*opposite*")))</f>
        <v>22</v>
      </c>
      <c r="BH112">
        <f>COUNTIFS('US State and Local Policies'!BR18:BR55,"*")-((COUNTIFS('US State and Local Policies'!BR18:BR55,"*n/a*")+COUNTIFS('US State and Local Policies'!BR18:BR55,"*opposite*")))</f>
        <v>24</v>
      </c>
      <c r="BI112">
        <f>COUNTIFS('US State and Local Policies'!BT18:BT55,"*")-((COUNTIFS('US State and Local Policies'!BT18:BT55,"*n/a*")+COUNTIFS('US State and Local Policies'!BT18:BT55,"*opposite*")))</f>
        <v>21</v>
      </c>
      <c r="BJ112">
        <f>COUNTIFS('US State and Local Policies'!BU18:BU55,"*")-((COUNTIFS('US State and Local Policies'!BU18:BU55,"*n/a*")+COUNTIFS('US State and Local Policies'!BU18:BU55,"*opposite*")))</f>
        <v>16</v>
      </c>
      <c r="BK112">
        <f>COUNTIFS('US State and Local Policies'!BW18:BW55,"*")-((COUNTIFS('US State and Local Policies'!BW18:BW55,"*n/a*")+COUNTIFS('US State and Local Policies'!BW18:BW55,"*opposite*")))</f>
        <v>26</v>
      </c>
      <c r="BL112">
        <f>COUNTIFS('US State and Local Policies'!CA18:CA55,"*")-((COUNTIFS('US State and Local Policies'!CA18:CA55,"*n/a*")+COUNTIFS('US State and Local Policies'!CA18:CA55,"*opposite*")))</f>
        <v>16</v>
      </c>
      <c r="BM112">
        <f>COUNTIFS('US State and Local Policies'!CB18:CB55,"*")-((COUNTIFS('US State and Local Policies'!CB18:CB55,"*n/a*")+COUNTIFS('US State and Local Policies'!CB18:CB55,"*opposite*")))</f>
        <v>26</v>
      </c>
      <c r="BN112">
        <f>COUNTIFS('US State and Local Policies'!CD18:CD55,"*")-((COUNTIFS('US State and Local Policies'!CD18:CD55,"*n/a*")+COUNTIFS('US State and Local Policies'!CD18:CD55,"*opposite*")))</f>
        <v>17</v>
      </c>
      <c r="BO112">
        <f>COUNTIFS('US State and Local Policies'!CE18:CE55,"*")-((COUNTIFS('US State and Local Policies'!CE18:CE55,"*n/a*")+COUNTIFS('US State and Local Policies'!CE18:CE55,"*opposite*")))</f>
        <v>6</v>
      </c>
      <c r="BP112">
        <f>COUNTIFS('US State and Local Policies'!CF18:CF55,"*")-((COUNTIFS('US State and Local Policies'!CF18:CF55,"*n/a*")+COUNTIFS('US State and Local Policies'!CF18:CF55,"*opposite*")))</f>
        <v>12</v>
      </c>
    </row>
    <row r="113" spans="1:3" ht="13" x14ac:dyDescent="0.15">
      <c r="A113">
        <v>0</v>
      </c>
      <c r="B113">
        <v>9</v>
      </c>
      <c r="C113" s="2">
        <v>0</v>
      </c>
    </row>
    <row r="114" spans="1:3" ht="13" x14ac:dyDescent="0.15">
      <c r="C114" s="2"/>
    </row>
    <row r="115" spans="1:3" ht="13" x14ac:dyDescent="0.15">
      <c r="A115" t="s">
        <v>60</v>
      </c>
      <c r="B115">
        <v>21</v>
      </c>
      <c r="C115" s="2">
        <v>0.67741935483870963</v>
      </c>
    </row>
    <row r="116" spans="1:3" ht="13" x14ac:dyDescent="0.15">
      <c r="C116" s="2"/>
    </row>
    <row r="117" spans="1:3" ht="13" x14ac:dyDescent="0.15">
      <c r="C117" s="2"/>
    </row>
    <row r="118" spans="1:3" ht="13" x14ac:dyDescent="0.15">
      <c r="C118" s="2"/>
    </row>
    <row r="119" spans="1:3" ht="13" x14ac:dyDescent="0.15">
      <c r="A119" t="s">
        <v>29</v>
      </c>
      <c r="B119">
        <v>22</v>
      </c>
      <c r="C119" s="2">
        <v>0.70967741935483875</v>
      </c>
    </row>
    <row r="120" spans="1:3" ht="13" x14ac:dyDescent="0.15">
      <c r="A120" t="s">
        <v>56</v>
      </c>
      <c r="B120">
        <v>22</v>
      </c>
      <c r="C120" s="2">
        <v>0.70967741935483875</v>
      </c>
    </row>
    <row r="121" spans="1:3" ht="13" x14ac:dyDescent="0.15">
      <c r="A121" t="s">
        <v>57</v>
      </c>
      <c r="B121">
        <v>22</v>
      </c>
      <c r="C121" s="2">
        <v>0.70967741935483875</v>
      </c>
    </row>
    <row r="122" spans="1:3" ht="13" x14ac:dyDescent="0.15">
      <c r="A122" t="s">
        <v>62</v>
      </c>
      <c r="B122">
        <v>22</v>
      </c>
      <c r="C122" s="2">
        <v>0.70967741935483875</v>
      </c>
    </row>
    <row r="123" spans="1:3" ht="13" x14ac:dyDescent="0.15">
      <c r="C123" s="2"/>
    </row>
    <row r="124" spans="1:3" ht="13" x14ac:dyDescent="0.15">
      <c r="C124" s="2"/>
    </row>
    <row r="125" spans="1:3" ht="13" x14ac:dyDescent="0.15">
      <c r="A125" t="s">
        <v>58</v>
      </c>
      <c r="B125">
        <v>24</v>
      </c>
      <c r="C125" s="2">
        <v>0.77419354838709675</v>
      </c>
    </row>
    <row r="126" spans="1:3" ht="13" x14ac:dyDescent="0.15">
      <c r="C126" s="2"/>
    </row>
    <row r="127" spans="1:3" ht="13" x14ac:dyDescent="0.15">
      <c r="C127" s="2"/>
    </row>
    <row r="128" spans="1:3" ht="13" x14ac:dyDescent="0.15">
      <c r="A128" t="s">
        <v>66</v>
      </c>
      <c r="B128">
        <v>26</v>
      </c>
      <c r="C128" s="2">
        <v>0.83870967741935487</v>
      </c>
    </row>
    <row r="129" spans="1:68" ht="39" x14ac:dyDescent="0.15">
      <c r="A129" s="1" t="s">
        <v>351</v>
      </c>
      <c r="B129" s="1" t="s">
        <v>352</v>
      </c>
      <c r="C129" s="1" t="s">
        <v>353</v>
      </c>
    </row>
    <row r="130" spans="1:68" ht="13" x14ac:dyDescent="0.15">
      <c r="A130" s="6" t="s">
        <v>354</v>
      </c>
      <c r="B130" s="6" t="s">
        <v>355</v>
      </c>
      <c r="C130" s="6" t="s">
        <v>356</v>
      </c>
      <c r="D130" s="7"/>
      <c r="E130" s="7" t="str">
        <f>'US State and Local Policies'!D1</f>
        <v>Washington, D.C.</v>
      </c>
      <c r="F130" s="7" t="str">
        <f>'US State and Local Policies'!E1</f>
        <v>Portland, OR</v>
      </c>
      <c r="G130" s="7" t="str">
        <f>'US State and Local Policies'!F1</f>
        <v>Memphis, TN</v>
      </c>
      <c r="H130" s="7" t="e">
        <f>#REF!</f>
        <v>#REF!</v>
      </c>
      <c r="I130" s="7" t="str">
        <f>'US State and Local Policies'!J1</f>
        <v>Texas</v>
      </c>
      <c r="J130" s="7" t="str">
        <f>'US State and Local Policies'!K1</f>
        <v>Cook County, IL</v>
      </c>
      <c r="K130" s="7" t="str">
        <f>'US State and Local Policies'!L1</f>
        <v>Lexington-Fayette County, KY</v>
      </c>
      <c r="L130" s="7" t="str">
        <f>'US State and Local Policies'!M1</f>
        <v>Raleigh, NC</v>
      </c>
      <c r="M130" s="7" t="str">
        <f>'US State and Local Policies'!N1</f>
        <v>New York, NY</v>
      </c>
      <c r="N130" s="7" t="str">
        <f>'US State and Local Policies'!O1</f>
        <v>Providence, RI</v>
      </c>
      <c r="O130" s="7" t="str">
        <f>'US State and Local Policies'!P1</f>
        <v>Philadelphia, PA</v>
      </c>
      <c r="P130" s="7" t="str">
        <f>'US State and Local Policies'!Q1</f>
        <v>Madison, WI</v>
      </c>
      <c r="Q130" s="7" t="str">
        <f>'US State and Local Policies'!S1</f>
        <v xml:space="preserve">Illinois </v>
      </c>
      <c r="R130" s="7" t="str">
        <f>'US State and Local Policies'!T1</f>
        <v>Montgomery County, MD</v>
      </c>
      <c r="S130" s="7" t="str">
        <f>'US State and Local Policies'!U1</f>
        <v>Chicago, IL</v>
      </c>
      <c r="T130" s="7" t="str">
        <f>'US State and Local Policies'!V1</f>
        <v>Hawaii</v>
      </c>
      <c r="U130" s="7" t="str">
        <f>'US State and Local Policies'!W1</f>
        <v>Rhode Island</v>
      </c>
      <c r="V130" s="7" t="str">
        <f>'US State and Local Policies'!X1</f>
        <v>San Mateo County, CA</v>
      </c>
      <c r="W130" s="7" t="str">
        <f>'US State and Local Policies'!Y1</f>
        <v>Utah</v>
      </c>
      <c r="X130" s="7" t="str">
        <f>'US State and Local Policies'!Z1</f>
        <v>New York</v>
      </c>
      <c r="Y130" s="7" t="str">
        <f>'US State and Local Policies'!AB1</f>
        <v>Tulsa, OK</v>
      </c>
      <c r="Z130" s="7" t="str">
        <f>'US State and Local Policies'!AD1</f>
        <v>New Hampshire</v>
      </c>
      <c r="AA130" s="7" t="str">
        <f>'US State and Local Policies'!AE1</f>
        <v>South Bend, IN</v>
      </c>
      <c r="AB130" s="7" t="str">
        <f>'US State and Local Policies'!AG1</f>
        <v>Austin, TX</v>
      </c>
      <c r="AC130" s="7" t="str">
        <f>'US State and Local Policies'!AH1</f>
        <v xml:space="preserve">Louisville, KY </v>
      </c>
      <c r="AD130" s="7" t="str">
        <f>'US State and Local Policies'!AI1</f>
        <v>Oakland, CA</v>
      </c>
      <c r="AE130" s="7" t="str">
        <f>'US State and Local Policies'!AJ1</f>
        <v>West Sacramento, CA</v>
      </c>
      <c r="AF130" s="7" t="str">
        <f>'US State and Local Policies'!AK1</f>
        <v xml:space="preserve">Honolulu, HI </v>
      </c>
      <c r="AG130" s="7" t="str">
        <f>'US State and Local Policies'!AL1</f>
        <v>Los Angeles, CA</v>
      </c>
      <c r="AH130" s="7" t="str">
        <f>'US State and Local Policies'!AM1</f>
        <v xml:space="preserve">Sacramento, CA </v>
      </c>
      <c r="AI130" s="7" t="str">
        <f>'US State and Local Policies'!AO1</f>
        <v>Las Vegas, NV</v>
      </c>
      <c r="AJ130" s="7" t="str">
        <f>'US State and Local Policies'!AP1</f>
        <v>Connecticut</v>
      </c>
      <c r="AK130" s="7" t="str">
        <f>'US State and Local Policies'!AQ1</f>
        <v>Pittsburgh, PA</v>
      </c>
      <c r="AL130" s="7" t="str">
        <f>'US State and Local Policies'!AR1</f>
        <v>Williamsville, NY</v>
      </c>
      <c r="AM130" s="7" t="str">
        <f>'US State and Local Policies'!AS1</f>
        <v>Hartford, CT</v>
      </c>
      <c r="AN130" s="7" t="str">
        <f>'US State and Local Policies'!AT1</f>
        <v>Boston, MA</v>
      </c>
      <c r="AO130" s="7" t="str">
        <f>'US State and Local Policies'!AU1</f>
        <v>Maryland</v>
      </c>
      <c r="AP130" s="7" t="str">
        <f>'US State and Local Policies'!AV1</f>
        <v>Nashville and Davidson County, TN</v>
      </c>
      <c r="AQ130" s="7" t="str">
        <f>'US State and Local Policies'!AX1</f>
        <v>Kansas City, MO</v>
      </c>
      <c r="AR130" s="7" t="str">
        <f>'US State and Local Policies'!AZ1</f>
        <v>Jackson, MI</v>
      </c>
      <c r="AS130" s="7" t="str">
        <f>'US State and Local Policies'!BA1</f>
        <v>Cincinnati, OH</v>
      </c>
      <c r="AT130" s="7" t="str">
        <f>'US State and Local Policies'!BB1</f>
        <v>Chattanooga, TN</v>
      </c>
      <c r="AU130" s="7" t="str">
        <f>'US State and Local Policies'!BC1</f>
        <v xml:space="preserve">Salt Lake City, UT </v>
      </c>
      <c r="AV130" s="7" t="str">
        <f>'US State and Local Policies'!BD1</f>
        <v>Howard County, MD</v>
      </c>
      <c r="AW130" s="7" t="str">
        <f>'US State and Local Policies'!BE1</f>
        <v>Minneapolis, MN</v>
      </c>
      <c r="AX130" s="7" t="str">
        <f>'US State and Local Policies'!BF1</f>
        <v>Bloomington, IL</v>
      </c>
      <c r="AY130" s="7" t="str">
        <f>'US State and Local Policies'!BG1</f>
        <v>Houston, TX</v>
      </c>
      <c r="AZ130" s="7" t="str">
        <f>'US State and Local Policies'!BH1</f>
        <v>Amherst, NY</v>
      </c>
      <c r="BA130" s="7" t="str">
        <f>'US State and Local Policies'!BI1</f>
        <v>Suffolk County, NY</v>
      </c>
      <c r="BB130" s="7" t="str">
        <f>'US State and Local Policies'!BJ1</f>
        <v>San Diego, CA</v>
      </c>
      <c r="BC130" s="7" t="str">
        <f>'US State and Local Policies'!BL1</f>
        <v>Charlotte, NC</v>
      </c>
      <c r="BD130" s="7" t="str">
        <f>'US State and Local Policies'!BM1</f>
        <v>Denton, TX</v>
      </c>
      <c r="BE130" s="7" t="str">
        <f>'US State and Local Policies'!BN1</f>
        <v>Detroit, MI</v>
      </c>
      <c r="BF130" s="7" t="str">
        <f>'US State and Local Policies'!BP1</f>
        <v>Cambridge, MA</v>
      </c>
      <c r="BG130" s="7" t="str">
        <f>'US State and Local Policies'!BQ1</f>
        <v>Jackson, MS</v>
      </c>
      <c r="BH130" s="7" t="str">
        <f>'US State and Local Policies'!BR1</f>
        <v>Mesa, AZ</v>
      </c>
      <c r="BI130" s="7" t="str">
        <f>'US State and Local Policies'!BT1</f>
        <v>Waco, TX</v>
      </c>
      <c r="BJ130" s="7" t="str">
        <f>'US State and Local Policies'!BU1</f>
        <v>Tacoma, WA</v>
      </c>
      <c r="BK130" s="7" t="str">
        <f>'US State and Local Policies'!BW1</f>
        <v>Seattle, WA</v>
      </c>
      <c r="BL130" s="7" t="str">
        <f>'US State and Local Policies'!CA1</f>
        <v>Victorville, CA</v>
      </c>
      <c r="BM130" s="7" t="str">
        <f>'US State and Local Policies'!CB1</f>
        <v xml:space="preserve">San Jose, CA </v>
      </c>
      <c r="BN130" s="7" t="str">
        <f>'US State and Local Policies'!CD1</f>
        <v>Saint Paul, MN</v>
      </c>
      <c r="BO130" s="7" t="str">
        <f>'US State and Local Policies'!CE1</f>
        <v>Pennsylvania</v>
      </c>
      <c r="BP130" s="7" t="str">
        <f>'US State and Local Policies'!CF1</f>
        <v>Little Rock, AR</v>
      </c>
    </row>
    <row r="131" spans="1:68" ht="13" x14ac:dyDescent="0.15">
      <c r="C131" s="2"/>
    </row>
    <row r="132" spans="1:68" ht="13" x14ac:dyDescent="0.15">
      <c r="C132" s="2"/>
    </row>
    <row r="133" spans="1:68" ht="13" x14ac:dyDescent="0.15">
      <c r="C133" s="2"/>
    </row>
    <row r="134" spans="1:68" ht="13" x14ac:dyDescent="0.15">
      <c r="C134" s="2"/>
    </row>
    <row r="135" spans="1:68" ht="13" x14ac:dyDescent="0.15">
      <c r="C135" s="2"/>
    </row>
    <row r="136" spans="1:68" ht="13" x14ac:dyDescent="0.15">
      <c r="C136" s="2"/>
    </row>
    <row r="137" spans="1:68" ht="13" x14ac:dyDescent="0.15">
      <c r="C137" s="2"/>
    </row>
    <row r="138" spans="1:68" ht="13" x14ac:dyDescent="0.15">
      <c r="C138" s="2"/>
    </row>
    <row r="139" spans="1:68" ht="13" x14ac:dyDescent="0.15">
      <c r="C139" s="2"/>
    </row>
    <row r="140" spans="1:68" ht="13" x14ac:dyDescent="0.15">
      <c r="C140" s="2"/>
    </row>
    <row r="141" spans="1:68" ht="13" x14ac:dyDescent="0.15">
      <c r="C141" s="2"/>
    </row>
    <row r="142" spans="1:68" ht="13" x14ac:dyDescent="0.15">
      <c r="C142" s="2"/>
    </row>
    <row r="143" spans="1:68" ht="13" x14ac:dyDescent="0.15">
      <c r="C143" s="2"/>
    </row>
    <row r="144" spans="1:68" ht="13" x14ac:dyDescent="0.15">
      <c r="C144" s="2"/>
    </row>
    <row r="145" spans="3:3" ht="13" x14ac:dyDescent="0.15">
      <c r="C145" s="2"/>
    </row>
    <row r="146" spans="3:3" ht="13" x14ac:dyDescent="0.15">
      <c r="C146" s="2"/>
    </row>
    <row r="147" spans="3:3" ht="13" x14ac:dyDescent="0.15">
      <c r="C147" s="2"/>
    </row>
    <row r="148" spans="3:3" ht="13" x14ac:dyDescent="0.15">
      <c r="C148" s="2"/>
    </row>
    <row r="149" spans="3:3" ht="13" x14ac:dyDescent="0.15">
      <c r="C149" s="2"/>
    </row>
    <row r="150" spans="3:3" ht="13" x14ac:dyDescent="0.15">
      <c r="C150" s="2"/>
    </row>
    <row r="151" spans="3:3" ht="13" x14ac:dyDescent="0.15">
      <c r="C151" s="2"/>
    </row>
    <row r="152" spans="3:3" ht="13" x14ac:dyDescent="0.15">
      <c r="C152" s="2"/>
    </row>
    <row r="153" spans="3:3" ht="13" x14ac:dyDescent="0.15">
      <c r="C153" s="2"/>
    </row>
    <row r="154" spans="3:3" ht="13" x14ac:dyDescent="0.15">
      <c r="C154" s="2"/>
    </row>
    <row r="155" spans="3:3" ht="13" x14ac:dyDescent="0.15">
      <c r="C155" s="2"/>
    </row>
    <row r="156" spans="3:3" ht="13" x14ac:dyDescent="0.15">
      <c r="C156" s="2"/>
    </row>
    <row r="157" spans="3:3" ht="13" x14ac:dyDescent="0.15">
      <c r="C157" s="2"/>
    </row>
    <row r="158" spans="3:3" ht="13" x14ac:dyDescent="0.15">
      <c r="C158" s="2"/>
    </row>
    <row r="159" spans="3:3" ht="13" x14ac:dyDescent="0.15">
      <c r="C159" s="2"/>
    </row>
    <row r="160" spans="3:3" ht="13" x14ac:dyDescent="0.15">
      <c r="C160" s="2"/>
    </row>
    <row r="161" spans="3:3" ht="13" x14ac:dyDescent="0.15">
      <c r="C161" s="2"/>
    </row>
    <row r="162" spans="3:3" ht="13" x14ac:dyDescent="0.15">
      <c r="C162" s="2"/>
    </row>
    <row r="163" spans="3:3" ht="13" x14ac:dyDescent="0.15">
      <c r="C163" s="2"/>
    </row>
    <row r="164" spans="3:3" ht="13" x14ac:dyDescent="0.15">
      <c r="C164" s="2"/>
    </row>
    <row r="165" spans="3:3" ht="13" x14ac:dyDescent="0.15">
      <c r="C165" s="2"/>
    </row>
    <row r="166" spans="3:3" ht="13" x14ac:dyDescent="0.15">
      <c r="C166" s="2"/>
    </row>
    <row r="167" spans="3:3" ht="13" x14ac:dyDescent="0.15">
      <c r="C167" s="2"/>
    </row>
    <row r="168" spans="3:3" ht="13" x14ac:dyDescent="0.15">
      <c r="C168" s="2"/>
    </row>
    <row r="169" spans="3:3" ht="13" x14ac:dyDescent="0.15">
      <c r="C169" s="2"/>
    </row>
    <row r="170" spans="3:3" ht="13" x14ac:dyDescent="0.15">
      <c r="C170" s="2"/>
    </row>
    <row r="171" spans="3:3" ht="13" x14ac:dyDescent="0.15">
      <c r="C171" s="2"/>
    </row>
    <row r="172" spans="3:3" ht="13" x14ac:dyDescent="0.15">
      <c r="C172" s="2"/>
    </row>
    <row r="173" spans="3:3" ht="13" x14ac:dyDescent="0.15">
      <c r="C173" s="2"/>
    </row>
    <row r="174" spans="3:3" ht="13" x14ac:dyDescent="0.15">
      <c r="C174" s="2"/>
    </row>
    <row r="175" spans="3:3" ht="13" x14ac:dyDescent="0.15">
      <c r="C175" s="2"/>
    </row>
    <row r="176" spans="3:3" ht="13" x14ac:dyDescent="0.15">
      <c r="C176" s="2"/>
    </row>
    <row r="177" spans="3:3" ht="13" x14ac:dyDescent="0.15">
      <c r="C177" s="2"/>
    </row>
    <row r="178" spans="3:3" ht="13" x14ac:dyDescent="0.15">
      <c r="C178" s="2"/>
    </row>
    <row r="179" spans="3:3" ht="13" x14ac:dyDescent="0.15">
      <c r="C179" s="2"/>
    </row>
    <row r="180" spans="3:3" ht="13" x14ac:dyDescent="0.15">
      <c r="C180" s="2"/>
    </row>
    <row r="181" spans="3:3" ht="13" x14ac:dyDescent="0.15">
      <c r="C181" s="2"/>
    </row>
    <row r="182" spans="3:3" ht="13" x14ac:dyDescent="0.15">
      <c r="C182" s="2"/>
    </row>
    <row r="183" spans="3:3" ht="13" x14ac:dyDescent="0.15">
      <c r="C183" s="2"/>
    </row>
    <row r="184" spans="3:3" ht="13" x14ac:dyDescent="0.15">
      <c r="C184" s="2"/>
    </row>
    <row r="185" spans="3:3" ht="13" x14ac:dyDescent="0.15">
      <c r="C185" s="2"/>
    </row>
    <row r="186" spans="3:3" ht="13" x14ac:dyDescent="0.15">
      <c r="C186" s="2"/>
    </row>
    <row r="187" spans="3:3" ht="13" x14ac:dyDescent="0.15">
      <c r="C187" s="2"/>
    </row>
    <row r="188" spans="3:3" ht="13" x14ac:dyDescent="0.15">
      <c r="C188" s="2"/>
    </row>
    <row r="189" spans="3:3" ht="13" x14ac:dyDescent="0.15">
      <c r="C189" s="2"/>
    </row>
    <row r="190" spans="3:3" ht="13" x14ac:dyDescent="0.15">
      <c r="C190" s="2"/>
    </row>
    <row r="191" spans="3:3" ht="13" x14ac:dyDescent="0.15">
      <c r="C191" s="2"/>
    </row>
    <row r="192" spans="3:3" ht="13" x14ac:dyDescent="0.15">
      <c r="C192" s="2"/>
    </row>
    <row r="193" spans="3:3" ht="13" x14ac:dyDescent="0.15">
      <c r="C193" s="2"/>
    </row>
    <row r="194" spans="3:3" ht="13" x14ac:dyDescent="0.15">
      <c r="C194" s="2"/>
    </row>
    <row r="195" spans="3:3" ht="13" x14ac:dyDescent="0.15">
      <c r="C195" s="2"/>
    </row>
    <row r="196" spans="3:3" ht="13" x14ac:dyDescent="0.15">
      <c r="C196" s="2"/>
    </row>
    <row r="197" spans="3:3" ht="13" x14ac:dyDescent="0.15">
      <c r="C197" s="2"/>
    </row>
    <row r="198" spans="3:3" ht="13" x14ac:dyDescent="0.15">
      <c r="C198" s="2"/>
    </row>
    <row r="199" spans="3:3" ht="13" x14ac:dyDescent="0.15">
      <c r="C199" s="2"/>
    </row>
    <row r="200" spans="3:3" ht="13" x14ac:dyDescent="0.15">
      <c r="C200" s="2"/>
    </row>
    <row r="201" spans="3:3" ht="13" x14ac:dyDescent="0.15">
      <c r="C201" s="2"/>
    </row>
    <row r="202" spans="3:3" ht="13" x14ac:dyDescent="0.15">
      <c r="C202" s="2"/>
    </row>
    <row r="203" spans="3:3" ht="13" x14ac:dyDescent="0.15">
      <c r="C203" s="2"/>
    </row>
    <row r="204" spans="3:3" ht="13" x14ac:dyDescent="0.15">
      <c r="C204" s="2"/>
    </row>
    <row r="205" spans="3:3" ht="13" x14ac:dyDescent="0.15">
      <c r="C205" s="2"/>
    </row>
    <row r="206" spans="3:3" ht="13" x14ac:dyDescent="0.15">
      <c r="C206" s="2"/>
    </row>
    <row r="207" spans="3:3" ht="13" x14ac:dyDescent="0.15">
      <c r="C207" s="2"/>
    </row>
    <row r="208" spans="3:3" ht="13" x14ac:dyDescent="0.15">
      <c r="C208" s="2"/>
    </row>
    <row r="209" spans="3:3" ht="13" x14ac:dyDescent="0.15">
      <c r="C209" s="2"/>
    </row>
    <row r="210" spans="3:3" ht="13" x14ac:dyDescent="0.15">
      <c r="C210" s="2"/>
    </row>
    <row r="211" spans="3:3" ht="13" x14ac:dyDescent="0.15">
      <c r="C211" s="2"/>
    </row>
    <row r="212" spans="3:3" ht="13" x14ac:dyDescent="0.15">
      <c r="C212" s="2"/>
    </row>
    <row r="213" spans="3:3" ht="13" x14ac:dyDescent="0.15">
      <c r="C213" s="2"/>
    </row>
    <row r="214" spans="3:3" ht="13" x14ac:dyDescent="0.15">
      <c r="C214" s="2"/>
    </row>
    <row r="215" spans="3:3" ht="13" x14ac:dyDescent="0.15">
      <c r="C215" s="2"/>
    </row>
    <row r="216" spans="3:3" ht="13" x14ac:dyDescent="0.15">
      <c r="C216" s="2"/>
    </row>
    <row r="217" spans="3:3" ht="13" x14ac:dyDescent="0.15">
      <c r="C217" s="2"/>
    </row>
    <row r="218" spans="3:3" ht="13" x14ac:dyDescent="0.15">
      <c r="C218" s="2"/>
    </row>
    <row r="219" spans="3:3" ht="13" x14ac:dyDescent="0.15">
      <c r="C219" s="2"/>
    </row>
    <row r="220" spans="3:3" ht="13" x14ac:dyDescent="0.15">
      <c r="C220" s="2"/>
    </row>
    <row r="221" spans="3:3" ht="13" x14ac:dyDescent="0.15">
      <c r="C221" s="2"/>
    </row>
    <row r="222" spans="3:3" ht="13" x14ac:dyDescent="0.15">
      <c r="C222" s="2"/>
    </row>
    <row r="223" spans="3:3" ht="13" x14ac:dyDescent="0.15">
      <c r="C223" s="2"/>
    </row>
    <row r="224" spans="3:3" ht="13" x14ac:dyDescent="0.15">
      <c r="C224" s="2"/>
    </row>
    <row r="225" spans="3:3" ht="13" x14ac:dyDescent="0.15">
      <c r="C225" s="2"/>
    </row>
    <row r="226" spans="3:3" ht="13" x14ac:dyDescent="0.15">
      <c r="C226" s="2"/>
    </row>
    <row r="227" spans="3:3" ht="13" x14ac:dyDescent="0.15">
      <c r="C227" s="2"/>
    </row>
    <row r="228" spans="3:3" ht="13" x14ac:dyDescent="0.15">
      <c r="C228" s="2"/>
    </row>
    <row r="229" spans="3:3" ht="13" x14ac:dyDescent="0.15">
      <c r="C229" s="2"/>
    </row>
    <row r="230" spans="3:3" ht="13" x14ac:dyDescent="0.15">
      <c r="C230" s="2"/>
    </row>
    <row r="231" spans="3:3" ht="13" x14ac:dyDescent="0.15">
      <c r="C231" s="2"/>
    </row>
    <row r="232" spans="3:3" ht="13" x14ac:dyDescent="0.15">
      <c r="C232" s="2"/>
    </row>
    <row r="233" spans="3:3" ht="13" x14ac:dyDescent="0.15">
      <c r="C233" s="2"/>
    </row>
    <row r="234" spans="3:3" ht="13" x14ac:dyDescent="0.15">
      <c r="C234" s="2"/>
    </row>
    <row r="235" spans="3:3" ht="13" x14ac:dyDescent="0.15">
      <c r="C235" s="2"/>
    </row>
    <row r="236" spans="3:3" ht="13" x14ac:dyDescent="0.15">
      <c r="C236" s="2"/>
    </row>
    <row r="237" spans="3:3" ht="13" x14ac:dyDescent="0.15">
      <c r="C237" s="2"/>
    </row>
    <row r="238" spans="3:3" ht="13" x14ac:dyDescent="0.15">
      <c r="C238" s="2"/>
    </row>
    <row r="239" spans="3:3" ht="13" x14ac:dyDescent="0.15">
      <c r="C239" s="2"/>
    </row>
    <row r="240" spans="3:3" ht="13" x14ac:dyDescent="0.15">
      <c r="C240" s="2"/>
    </row>
    <row r="241" spans="3:3" ht="13" x14ac:dyDescent="0.15">
      <c r="C241" s="2"/>
    </row>
    <row r="242" spans="3:3" ht="13" x14ac:dyDescent="0.15">
      <c r="C242" s="2"/>
    </row>
    <row r="243" spans="3:3" ht="13" x14ac:dyDescent="0.15">
      <c r="C243" s="2"/>
    </row>
    <row r="244" spans="3:3" ht="13" x14ac:dyDescent="0.15">
      <c r="C244" s="2"/>
    </row>
    <row r="245" spans="3:3" ht="13" x14ac:dyDescent="0.15">
      <c r="C245" s="2"/>
    </row>
    <row r="246" spans="3:3" ht="13" x14ac:dyDescent="0.15">
      <c r="C246" s="2"/>
    </row>
    <row r="247" spans="3:3" ht="13" x14ac:dyDescent="0.15">
      <c r="C247" s="2"/>
    </row>
    <row r="248" spans="3:3" ht="13" x14ac:dyDescent="0.15">
      <c r="C248" s="2"/>
    </row>
    <row r="249" spans="3:3" ht="13" x14ac:dyDescent="0.15">
      <c r="C249" s="2"/>
    </row>
    <row r="250" spans="3:3" ht="13" x14ac:dyDescent="0.15">
      <c r="C250" s="2"/>
    </row>
    <row r="251" spans="3:3" ht="13" x14ac:dyDescent="0.15">
      <c r="C251" s="2"/>
    </row>
    <row r="252" spans="3:3" ht="13" x14ac:dyDescent="0.15">
      <c r="C252" s="2"/>
    </row>
    <row r="253" spans="3:3" ht="13" x14ac:dyDescent="0.15">
      <c r="C253" s="2"/>
    </row>
    <row r="254" spans="3:3" ht="13" x14ac:dyDescent="0.15">
      <c r="C254" s="2"/>
    </row>
    <row r="255" spans="3:3" ht="13" x14ac:dyDescent="0.15">
      <c r="C255" s="2"/>
    </row>
    <row r="256" spans="3:3" ht="13" x14ac:dyDescent="0.15">
      <c r="C256" s="2"/>
    </row>
    <row r="257" spans="3:3" ht="13" x14ac:dyDescent="0.15">
      <c r="C257" s="2"/>
    </row>
    <row r="258" spans="3:3" ht="13" x14ac:dyDescent="0.15">
      <c r="C258" s="2"/>
    </row>
    <row r="259" spans="3:3" ht="13" x14ac:dyDescent="0.15">
      <c r="C259" s="2"/>
    </row>
    <row r="260" spans="3:3" ht="13" x14ac:dyDescent="0.15">
      <c r="C260" s="2"/>
    </row>
    <row r="261" spans="3:3" ht="13" x14ac:dyDescent="0.15">
      <c r="C261" s="2"/>
    </row>
    <row r="262" spans="3:3" ht="13" x14ac:dyDescent="0.15">
      <c r="C262" s="2"/>
    </row>
    <row r="263" spans="3:3" ht="13" x14ac:dyDescent="0.15">
      <c r="C263" s="2"/>
    </row>
    <row r="264" spans="3:3" ht="13" x14ac:dyDescent="0.15">
      <c r="C264" s="2"/>
    </row>
    <row r="265" spans="3:3" ht="13" x14ac:dyDescent="0.15">
      <c r="C265" s="2"/>
    </row>
    <row r="266" spans="3:3" ht="13" x14ac:dyDescent="0.15">
      <c r="C266" s="2"/>
    </row>
    <row r="267" spans="3:3" ht="13" x14ac:dyDescent="0.15">
      <c r="C267" s="2"/>
    </row>
    <row r="268" spans="3:3" ht="13" x14ac:dyDescent="0.15">
      <c r="C268" s="2"/>
    </row>
    <row r="269" spans="3:3" ht="13" x14ac:dyDescent="0.15">
      <c r="C269" s="2"/>
    </row>
    <row r="270" spans="3:3" ht="13" x14ac:dyDescent="0.15">
      <c r="C270" s="2"/>
    </row>
    <row r="271" spans="3:3" ht="13" x14ac:dyDescent="0.15">
      <c r="C271" s="2"/>
    </row>
    <row r="272" spans="3:3" ht="13" x14ac:dyDescent="0.15">
      <c r="C272" s="2"/>
    </row>
    <row r="273" spans="3:3" ht="13" x14ac:dyDescent="0.15">
      <c r="C273" s="2"/>
    </row>
    <row r="274" spans="3:3" ht="13" x14ac:dyDescent="0.15">
      <c r="C274" s="2"/>
    </row>
    <row r="275" spans="3:3" ht="13" x14ac:dyDescent="0.15">
      <c r="C275" s="2"/>
    </row>
    <row r="276" spans="3:3" ht="13" x14ac:dyDescent="0.15">
      <c r="C276" s="2"/>
    </row>
    <row r="277" spans="3:3" ht="13" x14ac:dyDescent="0.15">
      <c r="C277" s="2"/>
    </row>
    <row r="278" spans="3:3" ht="13" x14ac:dyDescent="0.15">
      <c r="C278" s="2"/>
    </row>
    <row r="279" spans="3:3" ht="13" x14ac:dyDescent="0.15">
      <c r="C279" s="2"/>
    </row>
    <row r="280" spans="3:3" ht="13" x14ac:dyDescent="0.15">
      <c r="C280" s="2"/>
    </row>
    <row r="281" spans="3:3" ht="13" x14ac:dyDescent="0.15">
      <c r="C281" s="2"/>
    </row>
    <row r="282" spans="3:3" ht="13" x14ac:dyDescent="0.15">
      <c r="C282" s="2"/>
    </row>
    <row r="283" spans="3:3" ht="13" x14ac:dyDescent="0.15">
      <c r="C283" s="2"/>
    </row>
    <row r="284" spans="3:3" ht="13" x14ac:dyDescent="0.15">
      <c r="C284" s="2"/>
    </row>
    <row r="285" spans="3:3" ht="13" x14ac:dyDescent="0.15">
      <c r="C285" s="2"/>
    </row>
    <row r="286" spans="3:3" ht="13" x14ac:dyDescent="0.15">
      <c r="C286" s="2"/>
    </row>
    <row r="287" spans="3:3" ht="13" x14ac:dyDescent="0.15">
      <c r="C287" s="2"/>
    </row>
    <row r="288" spans="3:3" ht="13" x14ac:dyDescent="0.15">
      <c r="C288" s="2"/>
    </row>
    <row r="289" spans="3:3" ht="13" x14ac:dyDescent="0.15">
      <c r="C289" s="2"/>
    </row>
    <row r="290" spans="3:3" ht="13" x14ac:dyDescent="0.15">
      <c r="C290" s="2"/>
    </row>
    <row r="291" spans="3:3" ht="13" x14ac:dyDescent="0.15">
      <c r="C291" s="2"/>
    </row>
    <row r="292" spans="3:3" ht="13" x14ac:dyDescent="0.15">
      <c r="C292" s="2"/>
    </row>
    <row r="293" spans="3:3" ht="13" x14ac:dyDescent="0.15">
      <c r="C293" s="2"/>
    </row>
    <row r="294" spans="3:3" ht="13" x14ac:dyDescent="0.15">
      <c r="C294" s="2"/>
    </row>
    <row r="295" spans="3:3" ht="13" x14ac:dyDescent="0.15">
      <c r="C295" s="2"/>
    </row>
    <row r="296" spans="3:3" ht="13" x14ac:dyDescent="0.15">
      <c r="C296" s="2"/>
    </row>
    <row r="297" spans="3:3" ht="13" x14ac:dyDescent="0.15">
      <c r="C297" s="2"/>
    </row>
    <row r="298" spans="3:3" ht="13" x14ac:dyDescent="0.15">
      <c r="C298" s="2"/>
    </row>
    <row r="299" spans="3:3" ht="13" x14ac:dyDescent="0.15">
      <c r="C299" s="2"/>
    </row>
    <row r="300" spans="3:3" ht="13" x14ac:dyDescent="0.15">
      <c r="C300" s="2"/>
    </row>
    <row r="301" spans="3:3" ht="13" x14ac:dyDescent="0.15">
      <c r="C301" s="2"/>
    </row>
    <row r="302" spans="3:3" ht="13" x14ac:dyDescent="0.15">
      <c r="C302" s="2"/>
    </row>
    <row r="303" spans="3:3" ht="13" x14ac:dyDescent="0.15">
      <c r="C303" s="2"/>
    </row>
    <row r="304" spans="3:3" ht="13" x14ac:dyDescent="0.15">
      <c r="C304" s="2"/>
    </row>
    <row r="305" spans="3:3" ht="13" x14ac:dyDescent="0.15">
      <c r="C305" s="2"/>
    </row>
    <row r="306" spans="3:3" ht="13" x14ac:dyDescent="0.15">
      <c r="C306" s="2"/>
    </row>
    <row r="307" spans="3:3" ht="13" x14ac:dyDescent="0.15">
      <c r="C307" s="2"/>
    </row>
    <row r="308" spans="3:3" ht="13" x14ac:dyDescent="0.15">
      <c r="C308" s="2"/>
    </row>
    <row r="309" spans="3:3" ht="13" x14ac:dyDescent="0.15">
      <c r="C309" s="2"/>
    </row>
    <row r="310" spans="3:3" ht="13" x14ac:dyDescent="0.15">
      <c r="C310" s="2"/>
    </row>
    <row r="311" spans="3:3" ht="13" x14ac:dyDescent="0.15">
      <c r="C311" s="2"/>
    </row>
    <row r="312" spans="3:3" ht="13" x14ac:dyDescent="0.15">
      <c r="C312" s="2"/>
    </row>
    <row r="313" spans="3:3" ht="13" x14ac:dyDescent="0.15">
      <c r="C313" s="2"/>
    </row>
    <row r="314" spans="3:3" ht="13" x14ac:dyDescent="0.15">
      <c r="C314" s="2"/>
    </row>
    <row r="315" spans="3:3" ht="13" x14ac:dyDescent="0.15">
      <c r="C315" s="2"/>
    </row>
    <row r="316" spans="3:3" ht="13" x14ac:dyDescent="0.15">
      <c r="C316" s="2"/>
    </row>
    <row r="317" spans="3:3" ht="13" x14ac:dyDescent="0.15">
      <c r="C317" s="2"/>
    </row>
    <row r="318" spans="3:3" ht="13" x14ac:dyDescent="0.15">
      <c r="C318" s="2"/>
    </row>
    <row r="319" spans="3:3" ht="13" x14ac:dyDescent="0.15">
      <c r="C319" s="2"/>
    </row>
    <row r="320" spans="3:3" ht="13" x14ac:dyDescent="0.15">
      <c r="C320" s="2"/>
    </row>
    <row r="321" spans="3:3" ht="13" x14ac:dyDescent="0.15">
      <c r="C321" s="2"/>
    </row>
    <row r="322" spans="3:3" ht="13" x14ac:dyDescent="0.15">
      <c r="C322" s="2"/>
    </row>
    <row r="323" spans="3:3" ht="13" x14ac:dyDescent="0.15">
      <c r="C323" s="2"/>
    </row>
    <row r="324" spans="3:3" ht="13" x14ac:dyDescent="0.15">
      <c r="C324" s="2"/>
    </row>
    <row r="325" spans="3:3" ht="13" x14ac:dyDescent="0.15">
      <c r="C325" s="2"/>
    </row>
    <row r="326" spans="3:3" ht="13" x14ac:dyDescent="0.15">
      <c r="C326" s="2"/>
    </row>
    <row r="327" spans="3:3" ht="13" x14ac:dyDescent="0.15">
      <c r="C327" s="2"/>
    </row>
    <row r="328" spans="3:3" ht="13" x14ac:dyDescent="0.15">
      <c r="C328" s="2"/>
    </row>
    <row r="329" spans="3:3" ht="13" x14ac:dyDescent="0.15">
      <c r="C329" s="2"/>
    </row>
    <row r="330" spans="3:3" ht="13" x14ac:dyDescent="0.15">
      <c r="C330" s="2"/>
    </row>
    <row r="331" spans="3:3" ht="13" x14ac:dyDescent="0.15">
      <c r="C331" s="2"/>
    </row>
    <row r="332" spans="3:3" ht="13" x14ac:dyDescent="0.15">
      <c r="C332" s="2"/>
    </row>
    <row r="333" spans="3:3" ht="13" x14ac:dyDescent="0.15">
      <c r="C333" s="2"/>
    </row>
    <row r="334" spans="3:3" ht="13" x14ac:dyDescent="0.15">
      <c r="C334" s="2"/>
    </row>
    <row r="335" spans="3:3" ht="13" x14ac:dyDescent="0.15">
      <c r="C335" s="2"/>
    </row>
    <row r="336" spans="3:3" ht="13" x14ac:dyDescent="0.15">
      <c r="C336" s="2"/>
    </row>
    <row r="337" spans="3:3" ht="13" x14ac:dyDescent="0.15">
      <c r="C337" s="2"/>
    </row>
    <row r="338" spans="3:3" ht="13" x14ac:dyDescent="0.15">
      <c r="C338" s="2"/>
    </row>
    <row r="339" spans="3:3" ht="13" x14ac:dyDescent="0.15">
      <c r="C339" s="2"/>
    </row>
    <row r="340" spans="3:3" ht="13" x14ac:dyDescent="0.15">
      <c r="C340" s="2"/>
    </row>
    <row r="341" spans="3:3" ht="13" x14ac:dyDescent="0.15">
      <c r="C341" s="2"/>
    </row>
    <row r="342" spans="3:3" ht="13" x14ac:dyDescent="0.15">
      <c r="C342" s="2"/>
    </row>
    <row r="343" spans="3:3" ht="13" x14ac:dyDescent="0.15">
      <c r="C343" s="2"/>
    </row>
    <row r="344" spans="3:3" ht="13" x14ac:dyDescent="0.15">
      <c r="C344" s="2"/>
    </row>
    <row r="345" spans="3:3" ht="13" x14ac:dyDescent="0.15">
      <c r="C345" s="2"/>
    </row>
    <row r="346" spans="3:3" ht="13" x14ac:dyDescent="0.15">
      <c r="C346" s="2"/>
    </row>
    <row r="347" spans="3:3" ht="13" x14ac:dyDescent="0.15">
      <c r="C347" s="2"/>
    </row>
    <row r="348" spans="3:3" ht="13" x14ac:dyDescent="0.15">
      <c r="C348" s="2"/>
    </row>
    <row r="349" spans="3:3" ht="13" x14ac:dyDescent="0.15">
      <c r="C349" s="2"/>
    </row>
    <row r="350" spans="3:3" ht="13" x14ac:dyDescent="0.15">
      <c r="C350" s="2"/>
    </row>
    <row r="351" spans="3:3" ht="13" x14ac:dyDescent="0.15">
      <c r="C351" s="2"/>
    </row>
    <row r="352" spans="3:3" ht="13" x14ac:dyDescent="0.15">
      <c r="C352" s="2"/>
    </row>
    <row r="353" spans="3:3" ht="13" x14ac:dyDescent="0.15">
      <c r="C353" s="2"/>
    </row>
    <row r="354" spans="3:3" ht="13" x14ac:dyDescent="0.15">
      <c r="C354" s="2"/>
    </row>
    <row r="355" spans="3:3" ht="13" x14ac:dyDescent="0.15">
      <c r="C355" s="2"/>
    </row>
    <row r="356" spans="3:3" ht="13" x14ac:dyDescent="0.15">
      <c r="C356" s="2"/>
    </row>
    <row r="357" spans="3:3" ht="13" x14ac:dyDescent="0.15">
      <c r="C357" s="2"/>
    </row>
    <row r="358" spans="3:3" ht="13" x14ac:dyDescent="0.15">
      <c r="C358" s="2"/>
    </row>
    <row r="359" spans="3:3" ht="13" x14ac:dyDescent="0.15">
      <c r="C359" s="2"/>
    </row>
    <row r="360" spans="3:3" ht="13" x14ac:dyDescent="0.15">
      <c r="C360" s="2"/>
    </row>
    <row r="361" spans="3:3" ht="13" x14ac:dyDescent="0.15">
      <c r="C361" s="2"/>
    </row>
    <row r="362" spans="3:3" ht="13" x14ac:dyDescent="0.15">
      <c r="C362" s="2"/>
    </row>
    <row r="363" spans="3:3" ht="13" x14ac:dyDescent="0.15">
      <c r="C363" s="2"/>
    </row>
    <row r="364" spans="3:3" ht="13" x14ac:dyDescent="0.15">
      <c r="C364" s="2"/>
    </row>
    <row r="365" spans="3:3" ht="13" x14ac:dyDescent="0.15">
      <c r="C365" s="2"/>
    </row>
    <row r="366" spans="3:3" ht="13" x14ac:dyDescent="0.15">
      <c r="C366" s="2"/>
    </row>
    <row r="367" spans="3:3" ht="13" x14ac:dyDescent="0.15">
      <c r="C367" s="2"/>
    </row>
    <row r="368" spans="3:3" ht="13" x14ac:dyDescent="0.15">
      <c r="C368" s="2"/>
    </row>
    <row r="369" spans="3:3" ht="13" x14ac:dyDescent="0.15">
      <c r="C369" s="2"/>
    </row>
    <row r="370" spans="3:3" ht="13" x14ac:dyDescent="0.15">
      <c r="C370" s="2"/>
    </row>
    <row r="371" spans="3:3" ht="13" x14ac:dyDescent="0.15">
      <c r="C371" s="2"/>
    </row>
    <row r="372" spans="3:3" ht="13" x14ac:dyDescent="0.15">
      <c r="C372" s="2"/>
    </row>
    <row r="373" spans="3:3" ht="13" x14ac:dyDescent="0.15">
      <c r="C373" s="2"/>
    </row>
    <row r="374" spans="3:3" ht="13" x14ac:dyDescent="0.15">
      <c r="C374" s="2"/>
    </row>
    <row r="375" spans="3:3" ht="13" x14ac:dyDescent="0.15">
      <c r="C375" s="2"/>
    </row>
    <row r="376" spans="3:3" ht="13" x14ac:dyDescent="0.15">
      <c r="C376" s="2"/>
    </row>
    <row r="377" spans="3:3" ht="13" x14ac:dyDescent="0.15">
      <c r="C377" s="2"/>
    </row>
    <row r="378" spans="3:3" ht="13" x14ac:dyDescent="0.15">
      <c r="C378" s="2"/>
    </row>
    <row r="379" spans="3:3" ht="13" x14ac:dyDescent="0.15">
      <c r="C379" s="2"/>
    </row>
    <row r="380" spans="3:3" ht="13" x14ac:dyDescent="0.15">
      <c r="C380" s="2"/>
    </row>
    <row r="381" spans="3:3" ht="13" x14ac:dyDescent="0.15">
      <c r="C381" s="2"/>
    </row>
    <row r="382" spans="3:3" ht="13" x14ac:dyDescent="0.15">
      <c r="C382" s="2"/>
    </row>
    <row r="383" spans="3:3" ht="13" x14ac:dyDescent="0.15">
      <c r="C383" s="2"/>
    </row>
    <row r="384" spans="3:3" ht="13" x14ac:dyDescent="0.15">
      <c r="C384" s="2"/>
    </row>
    <row r="385" spans="3:3" ht="13" x14ac:dyDescent="0.15">
      <c r="C385" s="2"/>
    </row>
    <row r="386" spans="3:3" ht="13" x14ac:dyDescent="0.15">
      <c r="C386" s="2"/>
    </row>
    <row r="387" spans="3:3" ht="13" x14ac:dyDescent="0.15">
      <c r="C387" s="2"/>
    </row>
    <row r="388" spans="3:3" ht="13" x14ac:dyDescent="0.15">
      <c r="C388" s="2"/>
    </row>
    <row r="389" spans="3:3" ht="13" x14ac:dyDescent="0.15">
      <c r="C389" s="2"/>
    </row>
    <row r="390" spans="3:3" ht="13" x14ac:dyDescent="0.15">
      <c r="C390" s="2"/>
    </row>
    <row r="391" spans="3:3" ht="13" x14ac:dyDescent="0.15">
      <c r="C391" s="2"/>
    </row>
    <row r="392" spans="3:3" ht="13" x14ac:dyDescent="0.15">
      <c r="C392" s="2"/>
    </row>
    <row r="393" spans="3:3" ht="13" x14ac:dyDescent="0.15">
      <c r="C393" s="2"/>
    </row>
    <row r="394" spans="3:3" ht="13" x14ac:dyDescent="0.15">
      <c r="C394" s="2"/>
    </row>
    <row r="395" spans="3:3" ht="13" x14ac:dyDescent="0.15">
      <c r="C395" s="2"/>
    </row>
    <row r="396" spans="3:3" ht="13" x14ac:dyDescent="0.15">
      <c r="C396" s="2"/>
    </row>
    <row r="397" spans="3:3" ht="13" x14ac:dyDescent="0.15">
      <c r="C397" s="2"/>
    </row>
    <row r="398" spans="3:3" ht="13" x14ac:dyDescent="0.15">
      <c r="C398" s="2"/>
    </row>
    <row r="399" spans="3:3" ht="13" x14ac:dyDescent="0.15">
      <c r="C399" s="2"/>
    </row>
    <row r="400" spans="3:3" ht="13" x14ac:dyDescent="0.15">
      <c r="C400" s="2"/>
    </row>
    <row r="401" spans="3:3" ht="13" x14ac:dyDescent="0.15">
      <c r="C401" s="2"/>
    </row>
    <row r="402" spans="3:3" ht="13" x14ac:dyDescent="0.15">
      <c r="C402" s="2"/>
    </row>
    <row r="403" spans="3:3" ht="13" x14ac:dyDescent="0.15">
      <c r="C403" s="2"/>
    </row>
    <row r="404" spans="3:3" ht="13" x14ac:dyDescent="0.15">
      <c r="C404" s="2"/>
    </row>
    <row r="405" spans="3:3" ht="13" x14ac:dyDescent="0.15">
      <c r="C405" s="2"/>
    </row>
    <row r="406" spans="3:3" ht="13" x14ac:dyDescent="0.15">
      <c r="C406" s="2"/>
    </row>
    <row r="407" spans="3:3" ht="13" x14ac:dyDescent="0.15">
      <c r="C407" s="2"/>
    </row>
    <row r="408" spans="3:3" ht="13" x14ac:dyDescent="0.15">
      <c r="C408" s="2"/>
    </row>
    <row r="409" spans="3:3" ht="13" x14ac:dyDescent="0.15">
      <c r="C409" s="2"/>
    </row>
    <row r="410" spans="3:3" ht="13" x14ac:dyDescent="0.15">
      <c r="C410" s="2"/>
    </row>
    <row r="411" spans="3:3" ht="13" x14ac:dyDescent="0.15">
      <c r="C411" s="2"/>
    </row>
    <row r="412" spans="3:3" ht="13" x14ac:dyDescent="0.15">
      <c r="C412" s="2"/>
    </row>
    <row r="413" spans="3:3" ht="13" x14ac:dyDescent="0.15">
      <c r="C413" s="2"/>
    </row>
    <row r="414" spans="3:3" ht="13" x14ac:dyDescent="0.15">
      <c r="C414" s="2"/>
    </row>
    <row r="415" spans="3:3" ht="13" x14ac:dyDescent="0.15">
      <c r="C415" s="2"/>
    </row>
    <row r="416" spans="3:3" ht="13" x14ac:dyDescent="0.15">
      <c r="C416" s="2"/>
    </row>
    <row r="417" spans="3:3" ht="13" x14ac:dyDescent="0.15">
      <c r="C417" s="2"/>
    </row>
    <row r="418" spans="3:3" ht="13" x14ac:dyDescent="0.15">
      <c r="C418" s="2"/>
    </row>
    <row r="419" spans="3:3" ht="13" x14ac:dyDescent="0.15">
      <c r="C419" s="2"/>
    </row>
    <row r="420" spans="3:3" ht="13" x14ac:dyDescent="0.15">
      <c r="C420" s="2"/>
    </row>
    <row r="421" spans="3:3" ht="13" x14ac:dyDescent="0.15">
      <c r="C421" s="2"/>
    </row>
    <row r="422" spans="3:3" ht="13" x14ac:dyDescent="0.15">
      <c r="C422" s="2"/>
    </row>
    <row r="423" spans="3:3" ht="13" x14ac:dyDescent="0.15">
      <c r="C423" s="2"/>
    </row>
    <row r="424" spans="3:3" ht="13" x14ac:dyDescent="0.15">
      <c r="C424" s="2"/>
    </row>
    <row r="425" spans="3:3" ht="13" x14ac:dyDescent="0.15">
      <c r="C425" s="2"/>
    </row>
    <row r="426" spans="3:3" ht="13" x14ac:dyDescent="0.15">
      <c r="C426" s="2"/>
    </row>
    <row r="427" spans="3:3" ht="13" x14ac:dyDescent="0.15">
      <c r="C427" s="2"/>
    </row>
    <row r="428" spans="3:3" ht="13" x14ac:dyDescent="0.15">
      <c r="C428" s="2"/>
    </row>
    <row r="429" spans="3:3" ht="13" x14ac:dyDescent="0.15">
      <c r="C429" s="2"/>
    </row>
    <row r="430" spans="3:3" ht="13" x14ac:dyDescent="0.15">
      <c r="C430" s="2"/>
    </row>
    <row r="431" spans="3:3" ht="13" x14ac:dyDescent="0.15">
      <c r="C431" s="2"/>
    </row>
    <row r="432" spans="3:3" ht="13" x14ac:dyDescent="0.15">
      <c r="C432" s="2"/>
    </row>
    <row r="433" spans="3:3" ht="13" x14ac:dyDescent="0.15">
      <c r="C433" s="2"/>
    </row>
    <row r="434" spans="3:3" ht="13" x14ac:dyDescent="0.15">
      <c r="C434" s="2"/>
    </row>
    <row r="435" spans="3:3" ht="13" x14ac:dyDescent="0.15">
      <c r="C435" s="2"/>
    </row>
    <row r="436" spans="3:3" ht="13" x14ac:dyDescent="0.15">
      <c r="C436" s="2"/>
    </row>
    <row r="437" spans="3:3" ht="13" x14ac:dyDescent="0.15">
      <c r="C437" s="2"/>
    </row>
    <row r="438" spans="3:3" ht="13" x14ac:dyDescent="0.15">
      <c r="C438" s="2"/>
    </row>
    <row r="439" spans="3:3" ht="13" x14ac:dyDescent="0.15">
      <c r="C439" s="2"/>
    </row>
    <row r="440" spans="3:3" ht="13" x14ac:dyDescent="0.15">
      <c r="C440" s="2"/>
    </row>
    <row r="441" spans="3:3" ht="13" x14ac:dyDescent="0.15">
      <c r="C441" s="2"/>
    </row>
    <row r="442" spans="3:3" ht="13" x14ac:dyDescent="0.15">
      <c r="C442" s="2"/>
    </row>
    <row r="443" spans="3:3" ht="13" x14ac:dyDescent="0.15">
      <c r="C443" s="2"/>
    </row>
    <row r="444" spans="3:3" ht="13" x14ac:dyDescent="0.15">
      <c r="C444" s="2"/>
    </row>
    <row r="445" spans="3:3" ht="13" x14ac:dyDescent="0.15">
      <c r="C445" s="2"/>
    </row>
    <row r="446" spans="3:3" ht="13" x14ac:dyDescent="0.15">
      <c r="C446" s="2"/>
    </row>
    <row r="447" spans="3:3" ht="13" x14ac:dyDescent="0.15">
      <c r="C447" s="2"/>
    </row>
    <row r="448" spans="3:3" ht="13" x14ac:dyDescent="0.15">
      <c r="C448" s="2"/>
    </row>
    <row r="449" spans="3:3" ht="13" x14ac:dyDescent="0.15">
      <c r="C449" s="2"/>
    </row>
    <row r="450" spans="3:3" ht="13" x14ac:dyDescent="0.15">
      <c r="C450" s="2"/>
    </row>
    <row r="451" spans="3:3" ht="13" x14ac:dyDescent="0.15">
      <c r="C451" s="2"/>
    </row>
    <row r="452" spans="3:3" ht="13" x14ac:dyDescent="0.15">
      <c r="C452" s="2"/>
    </row>
    <row r="453" spans="3:3" ht="13" x14ac:dyDescent="0.15">
      <c r="C453" s="2"/>
    </row>
    <row r="454" spans="3:3" ht="13" x14ac:dyDescent="0.15">
      <c r="C454" s="2"/>
    </row>
    <row r="455" spans="3:3" ht="13" x14ac:dyDescent="0.15">
      <c r="C455" s="2"/>
    </row>
    <row r="456" spans="3:3" ht="13" x14ac:dyDescent="0.15">
      <c r="C456" s="2"/>
    </row>
    <row r="457" spans="3:3" ht="13" x14ac:dyDescent="0.15">
      <c r="C457" s="2"/>
    </row>
    <row r="458" spans="3:3" ht="13" x14ac:dyDescent="0.15">
      <c r="C458" s="2"/>
    </row>
    <row r="459" spans="3:3" ht="13" x14ac:dyDescent="0.15">
      <c r="C459" s="2"/>
    </row>
    <row r="460" spans="3:3" ht="13" x14ac:dyDescent="0.15">
      <c r="C460" s="2"/>
    </row>
    <row r="461" spans="3:3" ht="13" x14ac:dyDescent="0.15">
      <c r="C461" s="2"/>
    </row>
    <row r="462" spans="3:3" ht="13" x14ac:dyDescent="0.15">
      <c r="C462" s="2"/>
    </row>
    <row r="463" spans="3:3" ht="13" x14ac:dyDescent="0.15">
      <c r="C463" s="2"/>
    </row>
    <row r="464" spans="3:3" ht="13" x14ac:dyDescent="0.15">
      <c r="C464" s="2"/>
    </row>
    <row r="465" spans="3:3" ht="13" x14ac:dyDescent="0.15">
      <c r="C465" s="2"/>
    </row>
    <row r="466" spans="3:3" ht="13" x14ac:dyDescent="0.15">
      <c r="C466" s="2"/>
    </row>
    <row r="467" spans="3:3" ht="13" x14ac:dyDescent="0.15">
      <c r="C467" s="2"/>
    </row>
    <row r="468" spans="3:3" ht="13" x14ac:dyDescent="0.15">
      <c r="C468" s="2"/>
    </row>
    <row r="469" spans="3:3" ht="13" x14ac:dyDescent="0.15">
      <c r="C469" s="2"/>
    </row>
    <row r="470" spans="3:3" ht="13" x14ac:dyDescent="0.15">
      <c r="C470" s="2"/>
    </row>
    <row r="471" spans="3:3" ht="13" x14ac:dyDescent="0.15">
      <c r="C471" s="2"/>
    </row>
    <row r="472" spans="3:3" ht="13" x14ac:dyDescent="0.15">
      <c r="C472" s="2"/>
    </row>
    <row r="473" spans="3:3" ht="13" x14ac:dyDescent="0.15">
      <c r="C473" s="2"/>
    </row>
    <row r="474" spans="3:3" ht="13" x14ac:dyDescent="0.15">
      <c r="C474" s="2"/>
    </row>
    <row r="475" spans="3:3" ht="13" x14ac:dyDescent="0.15">
      <c r="C475" s="2"/>
    </row>
    <row r="476" spans="3:3" ht="13" x14ac:dyDescent="0.15">
      <c r="C476" s="2"/>
    </row>
    <row r="477" spans="3:3" ht="13" x14ac:dyDescent="0.15">
      <c r="C477" s="2"/>
    </row>
    <row r="478" spans="3:3" ht="13" x14ac:dyDescent="0.15">
      <c r="C478" s="2"/>
    </row>
    <row r="479" spans="3:3" ht="13" x14ac:dyDescent="0.15">
      <c r="C479" s="2"/>
    </row>
    <row r="480" spans="3:3" ht="13" x14ac:dyDescent="0.15">
      <c r="C480" s="2"/>
    </row>
    <row r="481" spans="3:3" ht="13" x14ac:dyDescent="0.15">
      <c r="C481" s="2"/>
    </row>
    <row r="482" spans="3:3" ht="13" x14ac:dyDescent="0.15">
      <c r="C482" s="2"/>
    </row>
    <row r="483" spans="3:3" ht="13" x14ac:dyDescent="0.15">
      <c r="C483" s="2"/>
    </row>
    <row r="484" spans="3:3" ht="13" x14ac:dyDescent="0.15">
      <c r="C484" s="2"/>
    </row>
    <row r="485" spans="3:3" ht="13" x14ac:dyDescent="0.15">
      <c r="C485" s="2"/>
    </row>
    <row r="486" spans="3:3" ht="13" x14ac:dyDescent="0.15">
      <c r="C486" s="2"/>
    </row>
    <row r="487" spans="3:3" ht="13" x14ac:dyDescent="0.15">
      <c r="C487" s="2"/>
    </row>
    <row r="488" spans="3:3" ht="13" x14ac:dyDescent="0.15">
      <c r="C488" s="2"/>
    </row>
    <row r="489" spans="3:3" ht="13" x14ac:dyDescent="0.15">
      <c r="C489" s="2"/>
    </row>
    <row r="490" spans="3:3" ht="13" x14ac:dyDescent="0.15">
      <c r="C490" s="2"/>
    </row>
    <row r="491" spans="3:3" ht="13" x14ac:dyDescent="0.15">
      <c r="C491" s="2"/>
    </row>
    <row r="492" spans="3:3" ht="13" x14ac:dyDescent="0.15">
      <c r="C492" s="2"/>
    </row>
    <row r="493" spans="3:3" ht="13" x14ac:dyDescent="0.15">
      <c r="C493" s="2"/>
    </row>
    <row r="494" spans="3:3" ht="13" x14ac:dyDescent="0.15">
      <c r="C494" s="2"/>
    </row>
    <row r="495" spans="3:3" ht="13" x14ac:dyDescent="0.15">
      <c r="C495" s="2"/>
    </row>
    <row r="496" spans="3:3" ht="13" x14ac:dyDescent="0.15">
      <c r="C496" s="2"/>
    </row>
    <row r="497" spans="3:3" ht="13" x14ac:dyDescent="0.15">
      <c r="C497" s="2"/>
    </row>
    <row r="498" spans="3:3" ht="13" x14ac:dyDescent="0.15">
      <c r="C498" s="2"/>
    </row>
    <row r="499" spans="3:3" ht="13" x14ac:dyDescent="0.15">
      <c r="C499" s="2"/>
    </row>
    <row r="500" spans="3:3" ht="13" x14ac:dyDescent="0.15">
      <c r="C500" s="2"/>
    </row>
    <row r="501" spans="3:3" ht="13" x14ac:dyDescent="0.15">
      <c r="C501" s="2"/>
    </row>
    <row r="502" spans="3:3" ht="13" x14ac:dyDescent="0.15">
      <c r="C502" s="2"/>
    </row>
    <row r="503" spans="3:3" ht="13" x14ac:dyDescent="0.15">
      <c r="C503" s="2"/>
    </row>
    <row r="504" spans="3:3" ht="13" x14ac:dyDescent="0.15">
      <c r="C504" s="2"/>
    </row>
    <row r="505" spans="3:3" ht="13" x14ac:dyDescent="0.15">
      <c r="C505" s="2"/>
    </row>
    <row r="506" spans="3:3" ht="13" x14ac:dyDescent="0.15">
      <c r="C506" s="2"/>
    </row>
    <row r="507" spans="3:3" ht="13" x14ac:dyDescent="0.15">
      <c r="C507" s="2"/>
    </row>
    <row r="508" spans="3:3" ht="13" x14ac:dyDescent="0.15">
      <c r="C508" s="2"/>
    </row>
    <row r="509" spans="3:3" ht="13" x14ac:dyDescent="0.15">
      <c r="C509" s="2"/>
    </row>
    <row r="510" spans="3:3" ht="13" x14ac:dyDescent="0.15">
      <c r="C510" s="2"/>
    </row>
    <row r="511" spans="3:3" ht="13" x14ac:dyDescent="0.15">
      <c r="C511" s="2"/>
    </row>
    <row r="512" spans="3:3" ht="13" x14ac:dyDescent="0.15">
      <c r="C512" s="2"/>
    </row>
    <row r="513" spans="3:3" ht="13" x14ac:dyDescent="0.15">
      <c r="C513" s="2"/>
    </row>
    <row r="514" spans="3:3" ht="13" x14ac:dyDescent="0.15">
      <c r="C514" s="2"/>
    </row>
    <row r="515" spans="3:3" ht="13" x14ac:dyDescent="0.15">
      <c r="C515" s="2"/>
    </row>
    <row r="516" spans="3:3" ht="13" x14ac:dyDescent="0.15">
      <c r="C516" s="2"/>
    </row>
    <row r="517" spans="3:3" ht="13" x14ac:dyDescent="0.15">
      <c r="C517" s="2"/>
    </row>
    <row r="518" spans="3:3" ht="13" x14ac:dyDescent="0.15">
      <c r="C518" s="2"/>
    </row>
    <row r="519" spans="3:3" ht="13" x14ac:dyDescent="0.15">
      <c r="C519" s="2"/>
    </row>
    <row r="520" spans="3:3" ht="13" x14ac:dyDescent="0.15">
      <c r="C520" s="2"/>
    </row>
    <row r="521" spans="3:3" ht="13" x14ac:dyDescent="0.15">
      <c r="C521" s="2"/>
    </row>
    <row r="522" spans="3:3" ht="13" x14ac:dyDescent="0.15">
      <c r="C522" s="2"/>
    </row>
    <row r="523" spans="3:3" ht="13" x14ac:dyDescent="0.15">
      <c r="C523" s="2"/>
    </row>
    <row r="524" spans="3:3" ht="13" x14ac:dyDescent="0.15">
      <c r="C524" s="2"/>
    </row>
    <row r="525" spans="3:3" ht="13" x14ac:dyDescent="0.15">
      <c r="C525" s="2"/>
    </row>
    <row r="526" spans="3:3" ht="13" x14ac:dyDescent="0.15">
      <c r="C526" s="2"/>
    </row>
    <row r="527" spans="3:3" ht="13" x14ac:dyDescent="0.15">
      <c r="C527" s="2"/>
    </row>
    <row r="528" spans="3:3" ht="13" x14ac:dyDescent="0.15">
      <c r="C528" s="2"/>
    </row>
    <row r="529" spans="3:3" ht="13" x14ac:dyDescent="0.15">
      <c r="C529" s="2"/>
    </row>
    <row r="530" spans="3:3" ht="13" x14ac:dyDescent="0.15">
      <c r="C530" s="2"/>
    </row>
    <row r="531" spans="3:3" ht="13" x14ac:dyDescent="0.15">
      <c r="C531" s="2"/>
    </row>
    <row r="532" spans="3:3" ht="13" x14ac:dyDescent="0.15">
      <c r="C532" s="2"/>
    </row>
    <row r="533" spans="3:3" ht="13" x14ac:dyDescent="0.15">
      <c r="C533" s="2"/>
    </row>
    <row r="534" spans="3:3" ht="13" x14ac:dyDescent="0.15">
      <c r="C534" s="2"/>
    </row>
    <row r="535" spans="3:3" ht="13" x14ac:dyDescent="0.15">
      <c r="C535" s="2"/>
    </row>
    <row r="536" spans="3:3" ht="13" x14ac:dyDescent="0.15">
      <c r="C536" s="2"/>
    </row>
    <row r="537" spans="3:3" ht="13" x14ac:dyDescent="0.15">
      <c r="C537" s="2"/>
    </row>
    <row r="538" spans="3:3" ht="13" x14ac:dyDescent="0.15">
      <c r="C538" s="2"/>
    </row>
    <row r="539" spans="3:3" ht="13" x14ac:dyDescent="0.15">
      <c r="C539" s="2"/>
    </row>
    <row r="540" spans="3:3" ht="13" x14ac:dyDescent="0.15">
      <c r="C540" s="2"/>
    </row>
    <row r="541" spans="3:3" ht="13" x14ac:dyDescent="0.15">
      <c r="C541" s="2"/>
    </row>
    <row r="542" spans="3:3" ht="13" x14ac:dyDescent="0.15">
      <c r="C542" s="2"/>
    </row>
    <row r="543" spans="3:3" ht="13" x14ac:dyDescent="0.15">
      <c r="C543" s="2"/>
    </row>
    <row r="544" spans="3:3" ht="13" x14ac:dyDescent="0.15">
      <c r="C544" s="2"/>
    </row>
    <row r="545" spans="3:3" ht="13" x14ac:dyDescent="0.15">
      <c r="C545" s="2"/>
    </row>
    <row r="546" spans="3:3" ht="13" x14ac:dyDescent="0.15">
      <c r="C546" s="2"/>
    </row>
    <row r="547" spans="3:3" ht="13" x14ac:dyDescent="0.15">
      <c r="C547" s="2"/>
    </row>
    <row r="548" spans="3:3" ht="13" x14ac:dyDescent="0.15">
      <c r="C548" s="2"/>
    </row>
    <row r="549" spans="3:3" ht="13" x14ac:dyDescent="0.15">
      <c r="C549" s="2"/>
    </row>
    <row r="550" spans="3:3" ht="13" x14ac:dyDescent="0.15">
      <c r="C550" s="2"/>
    </row>
    <row r="551" spans="3:3" ht="13" x14ac:dyDescent="0.15">
      <c r="C551" s="2"/>
    </row>
    <row r="552" spans="3:3" ht="13" x14ac:dyDescent="0.15">
      <c r="C552" s="2"/>
    </row>
    <row r="553" spans="3:3" ht="13" x14ac:dyDescent="0.15">
      <c r="C553" s="2"/>
    </row>
    <row r="554" spans="3:3" ht="13" x14ac:dyDescent="0.15">
      <c r="C554" s="2"/>
    </row>
    <row r="555" spans="3:3" ht="13" x14ac:dyDescent="0.15">
      <c r="C555" s="2"/>
    </row>
    <row r="556" spans="3:3" ht="13" x14ac:dyDescent="0.15">
      <c r="C556" s="2"/>
    </row>
    <row r="557" spans="3:3" ht="13" x14ac:dyDescent="0.15">
      <c r="C557" s="2"/>
    </row>
    <row r="558" spans="3:3" ht="13" x14ac:dyDescent="0.15">
      <c r="C558" s="2"/>
    </row>
    <row r="559" spans="3:3" ht="13" x14ac:dyDescent="0.15">
      <c r="C559" s="2"/>
    </row>
    <row r="560" spans="3:3" ht="13" x14ac:dyDescent="0.15">
      <c r="C560" s="2"/>
    </row>
    <row r="561" spans="3:3" ht="13" x14ac:dyDescent="0.15">
      <c r="C561" s="2"/>
    </row>
    <row r="562" spans="3:3" ht="13" x14ac:dyDescent="0.15">
      <c r="C562" s="2"/>
    </row>
    <row r="563" spans="3:3" ht="13" x14ac:dyDescent="0.15">
      <c r="C563" s="2"/>
    </row>
    <row r="564" spans="3:3" ht="13" x14ac:dyDescent="0.15">
      <c r="C564" s="2"/>
    </row>
    <row r="565" spans="3:3" ht="13" x14ac:dyDescent="0.15">
      <c r="C565" s="2"/>
    </row>
    <row r="566" spans="3:3" ht="13" x14ac:dyDescent="0.15">
      <c r="C566" s="2"/>
    </row>
    <row r="567" spans="3:3" ht="13" x14ac:dyDescent="0.15">
      <c r="C567" s="2"/>
    </row>
    <row r="568" spans="3:3" ht="13" x14ac:dyDescent="0.15">
      <c r="C568" s="2"/>
    </row>
    <row r="569" spans="3:3" ht="13" x14ac:dyDescent="0.15">
      <c r="C569" s="2"/>
    </row>
    <row r="570" spans="3:3" ht="13" x14ac:dyDescent="0.15">
      <c r="C570" s="2"/>
    </row>
    <row r="571" spans="3:3" ht="13" x14ac:dyDescent="0.15">
      <c r="C571" s="2"/>
    </row>
    <row r="572" spans="3:3" ht="13" x14ac:dyDescent="0.15">
      <c r="C572" s="2"/>
    </row>
    <row r="573" spans="3:3" ht="13" x14ac:dyDescent="0.15">
      <c r="C573" s="2"/>
    </row>
    <row r="574" spans="3:3" ht="13" x14ac:dyDescent="0.15">
      <c r="C574" s="2"/>
    </row>
    <row r="575" spans="3:3" ht="13" x14ac:dyDescent="0.15">
      <c r="C575" s="2"/>
    </row>
    <row r="576" spans="3:3" ht="13" x14ac:dyDescent="0.15">
      <c r="C576" s="2"/>
    </row>
    <row r="577" spans="3:3" ht="13" x14ac:dyDescent="0.15">
      <c r="C577" s="2"/>
    </row>
    <row r="578" spans="3:3" ht="13" x14ac:dyDescent="0.15">
      <c r="C578" s="2"/>
    </row>
    <row r="579" spans="3:3" ht="13" x14ac:dyDescent="0.15">
      <c r="C579" s="2"/>
    </row>
    <row r="580" spans="3:3" ht="13" x14ac:dyDescent="0.15">
      <c r="C580" s="2"/>
    </row>
    <row r="581" spans="3:3" ht="13" x14ac:dyDescent="0.15">
      <c r="C581" s="2"/>
    </row>
    <row r="582" spans="3:3" ht="13" x14ac:dyDescent="0.15">
      <c r="C582" s="2"/>
    </row>
    <row r="583" spans="3:3" ht="13" x14ac:dyDescent="0.15">
      <c r="C583" s="2"/>
    </row>
    <row r="584" spans="3:3" ht="13" x14ac:dyDescent="0.15">
      <c r="C584" s="2"/>
    </row>
    <row r="585" spans="3:3" ht="13" x14ac:dyDescent="0.15">
      <c r="C585" s="2"/>
    </row>
    <row r="586" spans="3:3" ht="13" x14ac:dyDescent="0.15">
      <c r="C586" s="2"/>
    </row>
    <row r="587" spans="3:3" ht="13" x14ac:dyDescent="0.15">
      <c r="C587" s="2"/>
    </row>
    <row r="588" spans="3:3" ht="13" x14ac:dyDescent="0.15">
      <c r="C588" s="2"/>
    </row>
    <row r="589" spans="3:3" ht="13" x14ac:dyDescent="0.15">
      <c r="C589" s="2"/>
    </row>
    <row r="590" spans="3:3" ht="13" x14ac:dyDescent="0.15">
      <c r="C590" s="2"/>
    </row>
    <row r="591" spans="3:3" ht="13" x14ac:dyDescent="0.15">
      <c r="C591" s="2"/>
    </row>
    <row r="592" spans="3:3" ht="13" x14ac:dyDescent="0.15">
      <c r="C592" s="2"/>
    </row>
    <row r="593" spans="3:3" ht="13" x14ac:dyDescent="0.15">
      <c r="C593" s="2"/>
    </row>
    <row r="594" spans="3:3" ht="13" x14ac:dyDescent="0.15">
      <c r="C594" s="2"/>
    </row>
    <row r="595" spans="3:3" ht="13" x14ac:dyDescent="0.15">
      <c r="C595" s="2"/>
    </row>
    <row r="596" spans="3:3" ht="13" x14ac:dyDescent="0.15">
      <c r="C596" s="2"/>
    </row>
    <row r="597" spans="3:3" ht="13" x14ac:dyDescent="0.15">
      <c r="C597" s="2"/>
    </row>
    <row r="598" spans="3:3" ht="13" x14ac:dyDescent="0.15">
      <c r="C598" s="2"/>
    </row>
    <row r="599" spans="3:3" ht="13" x14ac:dyDescent="0.15">
      <c r="C599" s="2"/>
    </row>
    <row r="600" spans="3:3" ht="13" x14ac:dyDescent="0.15">
      <c r="C600" s="2"/>
    </row>
    <row r="601" spans="3:3" ht="13" x14ac:dyDescent="0.15">
      <c r="C601" s="2"/>
    </row>
    <row r="602" spans="3:3" ht="13" x14ac:dyDescent="0.15">
      <c r="C602" s="2"/>
    </row>
    <row r="603" spans="3:3" ht="13" x14ac:dyDescent="0.15">
      <c r="C603" s="2"/>
    </row>
    <row r="604" spans="3:3" ht="13" x14ac:dyDescent="0.15">
      <c r="C604" s="2"/>
    </row>
    <row r="605" spans="3:3" ht="13" x14ac:dyDescent="0.15">
      <c r="C605" s="2"/>
    </row>
    <row r="606" spans="3:3" ht="13" x14ac:dyDescent="0.15">
      <c r="C606" s="2"/>
    </row>
    <row r="607" spans="3:3" ht="13" x14ac:dyDescent="0.15">
      <c r="C607" s="2"/>
    </row>
    <row r="608" spans="3:3" ht="13" x14ac:dyDescent="0.15">
      <c r="C608" s="2"/>
    </row>
    <row r="609" spans="3:3" ht="13" x14ac:dyDescent="0.15">
      <c r="C609" s="2"/>
    </row>
    <row r="610" spans="3:3" ht="13" x14ac:dyDescent="0.15">
      <c r="C610" s="2"/>
    </row>
    <row r="611" spans="3:3" ht="13" x14ac:dyDescent="0.15">
      <c r="C611" s="2"/>
    </row>
    <row r="612" spans="3:3" ht="13" x14ac:dyDescent="0.15">
      <c r="C612" s="2"/>
    </row>
    <row r="613" spans="3:3" ht="13" x14ac:dyDescent="0.15">
      <c r="C613" s="2"/>
    </row>
    <row r="614" spans="3:3" ht="13" x14ac:dyDescent="0.15">
      <c r="C614" s="2"/>
    </row>
    <row r="615" spans="3:3" ht="13" x14ac:dyDescent="0.15">
      <c r="C615" s="2"/>
    </row>
    <row r="616" spans="3:3" ht="13" x14ac:dyDescent="0.15">
      <c r="C616" s="2"/>
    </row>
    <row r="617" spans="3:3" ht="13" x14ac:dyDescent="0.15">
      <c r="C617" s="2"/>
    </row>
    <row r="618" spans="3:3" ht="13" x14ac:dyDescent="0.15">
      <c r="C618" s="2"/>
    </row>
    <row r="619" spans="3:3" ht="13" x14ac:dyDescent="0.15">
      <c r="C619" s="2"/>
    </row>
    <row r="620" spans="3:3" ht="13" x14ac:dyDescent="0.15">
      <c r="C620" s="2"/>
    </row>
    <row r="621" spans="3:3" ht="13" x14ac:dyDescent="0.15">
      <c r="C621" s="2"/>
    </row>
    <row r="622" spans="3:3" ht="13" x14ac:dyDescent="0.15">
      <c r="C622" s="2"/>
    </row>
    <row r="623" spans="3:3" ht="13" x14ac:dyDescent="0.15">
      <c r="C623" s="2"/>
    </row>
    <row r="624" spans="3:3" ht="13" x14ac:dyDescent="0.15">
      <c r="C624" s="2"/>
    </row>
    <row r="625" spans="3:3" ht="13" x14ac:dyDescent="0.15">
      <c r="C625" s="2"/>
    </row>
    <row r="626" spans="3:3" ht="13" x14ac:dyDescent="0.15">
      <c r="C626" s="2"/>
    </row>
    <row r="627" spans="3:3" ht="13" x14ac:dyDescent="0.15">
      <c r="C627" s="2"/>
    </row>
    <row r="628" spans="3:3" ht="13" x14ac:dyDescent="0.15">
      <c r="C628" s="2"/>
    </row>
    <row r="629" spans="3:3" ht="13" x14ac:dyDescent="0.15">
      <c r="C629" s="2"/>
    </row>
    <row r="630" spans="3:3" ht="13" x14ac:dyDescent="0.15">
      <c r="C630" s="2"/>
    </row>
    <row r="631" spans="3:3" ht="13" x14ac:dyDescent="0.15">
      <c r="C631" s="2"/>
    </row>
    <row r="632" spans="3:3" ht="13" x14ac:dyDescent="0.15">
      <c r="C632" s="2"/>
    </row>
    <row r="633" spans="3:3" ht="13" x14ac:dyDescent="0.15">
      <c r="C633" s="2"/>
    </row>
    <row r="634" spans="3:3" ht="13" x14ac:dyDescent="0.15">
      <c r="C634" s="2"/>
    </row>
    <row r="635" spans="3:3" ht="13" x14ac:dyDescent="0.15">
      <c r="C635" s="2"/>
    </row>
    <row r="636" spans="3:3" ht="13" x14ac:dyDescent="0.15">
      <c r="C636" s="2"/>
    </row>
    <row r="637" spans="3:3" ht="13" x14ac:dyDescent="0.15">
      <c r="C637" s="2"/>
    </row>
    <row r="638" spans="3:3" ht="13" x14ac:dyDescent="0.15">
      <c r="C638" s="2"/>
    </row>
    <row r="639" spans="3:3" ht="13" x14ac:dyDescent="0.15">
      <c r="C639" s="2"/>
    </row>
    <row r="640" spans="3:3" ht="13" x14ac:dyDescent="0.15">
      <c r="C640" s="2"/>
    </row>
    <row r="641" spans="3:3" ht="13" x14ac:dyDescent="0.15">
      <c r="C641" s="2"/>
    </row>
    <row r="642" spans="3:3" ht="13" x14ac:dyDescent="0.15">
      <c r="C642" s="2"/>
    </row>
    <row r="643" spans="3:3" ht="13" x14ac:dyDescent="0.15">
      <c r="C643" s="2"/>
    </row>
    <row r="644" spans="3:3" ht="13" x14ac:dyDescent="0.15">
      <c r="C644" s="2"/>
    </row>
    <row r="645" spans="3:3" ht="13" x14ac:dyDescent="0.15">
      <c r="C645" s="2"/>
    </row>
    <row r="646" spans="3:3" ht="13" x14ac:dyDescent="0.15">
      <c r="C646" s="2"/>
    </row>
    <row r="647" spans="3:3" ht="13" x14ac:dyDescent="0.15">
      <c r="C647" s="2"/>
    </row>
    <row r="648" spans="3:3" ht="13" x14ac:dyDescent="0.15">
      <c r="C648" s="2"/>
    </row>
    <row r="649" spans="3:3" ht="13" x14ac:dyDescent="0.15">
      <c r="C649" s="2"/>
    </row>
    <row r="650" spans="3:3" ht="13" x14ac:dyDescent="0.15">
      <c r="C650" s="2"/>
    </row>
    <row r="651" spans="3:3" ht="13" x14ac:dyDescent="0.15">
      <c r="C651" s="2"/>
    </row>
    <row r="652" spans="3:3" ht="13" x14ac:dyDescent="0.15">
      <c r="C652" s="2"/>
    </row>
    <row r="653" spans="3:3" ht="13" x14ac:dyDescent="0.15">
      <c r="C653" s="2"/>
    </row>
    <row r="654" spans="3:3" ht="13" x14ac:dyDescent="0.15">
      <c r="C654" s="2"/>
    </row>
    <row r="655" spans="3:3" ht="13" x14ac:dyDescent="0.15">
      <c r="C655" s="2"/>
    </row>
    <row r="656" spans="3:3" ht="13" x14ac:dyDescent="0.15">
      <c r="C656" s="2"/>
    </row>
    <row r="657" spans="3:3" ht="13" x14ac:dyDescent="0.15">
      <c r="C657" s="2"/>
    </row>
    <row r="658" spans="3:3" ht="13" x14ac:dyDescent="0.15">
      <c r="C658" s="2"/>
    </row>
    <row r="659" spans="3:3" ht="13" x14ac:dyDescent="0.15">
      <c r="C659" s="2"/>
    </row>
    <row r="660" spans="3:3" ht="13" x14ac:dyDescent="0.15">
      <c r="C660" s="2"/>
    </row>
    <row r="661" spans="3:3" ht="13" x14ac:dyDescent="0.15">
      <c r="C661" s="2"/>
    </row>
    <row r="662" spans="3:3" ht="13" x14ac:dyDescent="0.15">
      <c r="C662" s="2"/>
    </row>
    <row r="663" spans="3:3" ht="13" x14ac:dyDescent="0.15">
      <c r="C663" s="2"/>
    </row>
    <row r="664" spans="3:3" ht="13" x14ac:dyDescent="0.15">
      <c r="C664" s="2"/>
    </row>
    <row r="665" spans="3:3" ht="13" x14ac:dyDescent="0.15">
      <c r="C665" s="2"/>
    </row>
    <row r="666" spans="3:3" ht="13" x14ac:dyDescent="0.15">
      <c r="C666" s="2"/>
    </row>
    <row r="667" spans="3:3" ht="13" x14ac:dyDescent="0.15">
      <c r="C667" s="2"/>
    </row>
    <row r="668" spans="3:3" ht="13" x14ac:dyDescent="0.15">
      <c r="C668" s="2"/>
    </row>
    <row r="669" spans="3:3" ht="13" x14ac:dyDescent="0.15">
      <c r="C669" s="2"/>
    </row>
    <row r="670" spans="3:3" ht="13" x14ac:dyDescent="0.15">
      <c r="C670" s="2"/>
    </row>
    <row r="671" spans="3:3" ht="13" x14ac:dyDescent="0.15">
      <c r="C671" s="2"/>
    </row>
    <row r="672" spans="3:3" ht="13" x14ac:dyDescent="0.15">
      <c r="C672" s="2"/>
    </row>
    <row r="673" spans="3:3" ht="13" x14ac:dyDescent="0.15">
      <c r="C673" s="2"/>
    </row>
    <row r="674" spans="3:3" ht="13" x14ac:dyDescent="0.15">
      <c r="C674" s="2"/>
    </row>
    <row r="675" spans="3:3" ht="13" x14ac:dyDescent="0.15">
      <c r="C675" s="2"/>
    </row>
    <row r="676" spans="3:3" ht="13" x14ac:dyDescent="0.15">
      <c r="C676" s="2"/>
    </row>
    <row r="677" spans="3:3" ht="13" x14ac:dyDescent="0.15">
      <c r="C677" s="2"/>
    </row>
    <row r="678" spans="3:3" ht="13" x14ac:dyDescent="0.15">
      <c r="C678" s="2"/>
    </row>
    <row r="679" spans="3:3" ht="13" x14ac:dyDescent="0.15">
      <c r="C679" s="2"/>
    </row>
    <row r="680" spans="3:3" ht="13" x14ac:dyDescent="0.15">
      <c r="C680" s="2"/>
    </row>
    <row r="681" spans="3:3" ht="13" x14ac:dyDescent="0.15">
      <c r="C681" s="2"/>
    </row>
    <row r="682" spans="3:3" ht="13" x14ac:dyDescent="0.15">
      <c r="C682" s="2"/>
    </row>
    <row r="683" spans="3:3" ht="13" x14ac:dyDescent="0.15">
      <c r="C683" s="2"/>
    </row>
    <row r="684" spans="3:3" ht="13" x14ac:dyDescent="0.15">
      <c r="C684" s="2"/>
    </row>
    <row r="685" spans="3:3" ht="13" x14ac:dyDescent="0.15">
      <c r="C685" s="2"/>
    </row>
    <row r="686" spans="3:3" ht="13" x14ac:dyDescent="0.15">
      <c r="C686" s="2"/>
    </row>
    <row r="687" spans="3:3" ht="13" x14ac:dyDescent="0.15">
      <c r="C687" s="2"/>
    </row>
    <row r="688" spans="3:3" ht="13" x14ac:dyDescent="0.15">
      <c r="C688" s="2"/>
    </row>
    <row r="689" spans="3:3" ht="13" x14ac:dyDescent="0.15">
      <c r="C689" s="2"/>
    </row>
    <row r="690" spans="3:3" ht="13" x14ac:dyDescent="0.15">
      <c r="C690" s="2"/>
    </row>
    <row r="691" spans="3:3" ht="13" x14ac:dyDescent="0.15">
      <c r="C691" s="2"/>
    </row>
    <row r="692" spans="3:3" ht="13" x14ac:dyDescent="0.15">
      <c r="C692" s="2"/>
    </row>
    <row r="693" spans="3:3" ht="13" x14ac:dyDescent="0.15">
      <c r="C693" s="2"/>
    </row>
    <row r="694" spans="3:3" ht="13" x14ac:dyDescent="0.15">
      <c r="C694" s="2"/>
    </row>
    <row r="695" spans="3:3" ht="13" x14ac:dyDescent="0.15">
      <c r="C695" s="2"/>
    </row>
    <row r="696" spans="3:3" ht="13" x14ac:dyDescent="0.15">
      <c r="C696" s="2"/>
    </row>
    <row r="697" spans="3:3" ht="13" x14ac:dyDescent="0.15">
      <c r="C697" s="2"/>
    </row>
    <row r="698" spans="3:3" ht="13" x14ac:dyDescent="0.15">
      <c r="C698" s="2"/>
    </row>
    <row r="699" spans="3:3" ht="13" x14ac:dyDescent="0.15">
      <c r="C699" s="2"/>
    </row>
    <row r="700" spans="3:3" ht="13" x14ac:dyDescent="0.15">
      <c r="C700" s="2"/>
    </row>
    <row r="701" spans="3:3" ht="13" x14ac:dyDescent="0.15">
      <c r="C701" s="2"/>
    </row>
    <row r="702" spans="3:3" ht="13" x14ac:dyDescent="0.15">
      <c r="C702" s="2"/>
    </row>
    <row r="703" spans="3:3" ht="13" x14ac:dyDescent="0.15">
      <c r="C703" s="2"/>
    </row>
    <row r="704" spans="3:3" ht="13" x14ac:dyDescent="0.15">
      <c r="C704" s="2"/>
    </row>
    <row r="705" spans="3:3" ht="13" x14ac:dyDescent="0.15">
      <c r="C705" s="2"/>
    </row>
    <row r="706" spans="3:3" ht="13" x14ac:dyDescent="0.15">
      <c r="C706" s="2"/>
    </row>
    <row r="707" spans="3:3" ht="13" x14ac:dyDescent="0.15">
      <c r="C707" s="2"/>
    </row>
    <row r="708" spans="3:3" ht="13" x14ac:dyDescent="0.15">
      <c r="C708" s="2"/>
    </row>
    <row r="709" spans="3:3" ht="13" x14ac:dyDescent="0.15">
      <c r="C709" s="2"/>
    </row>
    <row r="710" spans="3:3" ht="13" x14ac:dyDescent="0.15">
      <c r="C710" s="2"/>
    </row>
    <row r="711" spans="3:3" ht="13" x14ac:dyDescent="0.15">
      <c r="C711" s="2"/>
    </row>
    <row r="712" spans="3:3" ht="13" x14ac:dyDescent="0.15">
      <c r="C712" s="2"/>
    </row>
    <row r="713" spans="3:3" ht="13" x14ac:dyDescent="0.15">
      <c r="C713" s="2"/>
    </row>
    <row r="714" spans="3:3" ht="13" x14ac:dyDescent="0.15">
      <c r="C714" s="2"/>
    </row>
    <row r="715" spans="3:3" ht="13" x14ac:dyDescent="0.15">
      <c r="C715" s="2"/>
    </row>
    <row r="716" spans="3:3" ht="13" x14ac:dyDescent="0.15">
      <c r="C716" s="2"/>
    </row>
    <row r="717" spans="3:3" ht="13" x14ac:dyDescent="0.15">
      <c r="C717" s="2"/>
    </row>
    <row r="718" spans="3:3" ht="13" x14ac:dyDescent="0.15">
      <c r="C718" s="2"/>
    </row>
    <row r="719" spans="3:3" ht="13" x14ac:dyDescent="0.15">
      <c r="C719" s="2"/>
    </row>
    <row r="720" spans="3:3" ht="13" x14ac:dyDescent="0.15">
      <c r="C720" s="2"/>
    </row>
    <row r="721" spans="3:3" ht="13" x14ac:dyDescent="0.15">
      <c r="C721" s="2"/>
    </row>
    <row r="722" spans="3:3" ht="13" x14ac:dyDescent="0.15">
      <c r="C722" s="2"/>
    </row>
    <row r="723" spans="3:3" ht="13" x14ac:dyDescent="0.15">
      <c r="C723" s="2"/>
    </row>
    <row r="724" spans="3:3" ht="13" x14ac:dyDescent="0.15">
      <c r="C724" s="2"/>
    </row>
    <row r="725" spans="3:3" ht="13" x14ac:dyDescent="0.15">
      <c r="C725" s="2"/>
    </row>
    <row r="726" spans="3:3" ht="13" x14ac:dyDescent="0.15">
      <c r="C726" s="2"/>
    </row>
    <row r="727" spans="3:3" ht="13" x14ac:dyDescent="0.15">
      <c r="C727" s="2"/>
    </row>
    <row r="728" spans="3:3" ht="13" x14ac:dyDescent="0.15">
      <c r="C728" s="2"/>
    </row>
    <row r="729" spans="3:3" ht="13" x14ac:dyDescent="0.15">
      <c r="C729" s="2"/>
    </row>
    <row r="730" spans="3:3" ht="13" x14ac:dyDescent="0.15">
      <c r="C730" s="2"/>
    </row>
    <row r="731" spans="3:3" ht="13" x14ac:dyDescent="0.15">
      <c r="C731" s="2"/>
    </row>
    <row r="732" spans="3:3" ht="13" x14ac:dyDescent="0.15">
      <c r="C732" s="2"/>
    </row>
    <row r="733" spans="3:3" ht="13" x14ac:dyDescent="0.15">
      <c r="C733" s="2"/>
    </row>
    <row r="734" spans="3:3" ht="13" x14ac:dyDescent="0.15">
      <c r="C734" s="2"/>
    </row>
    <row r="735" spans="3:3" ht="13" x14ac:dyDescent="0.15">
      <c r="C735" s="2"/>
    </row>
    <row r="736" spans="3:3" ht="13" x14ac:dyDescent="0.15">
      <c r="C736" s="2"/>
    </row>
    <row r="737" spans="3:3" ht="13" x14ac:dyDescent="0.15">
      <c r="C737" s="2"/>
    </row>
    <row r="738" spans="3:3" ht="13" x14ac:dyDescent="0.15">
      <c r="C738" s="2"/>
    </row>
    <row r="739" spans="3:3" ht="13" x14ac:dyDescent="0.15">
      <c r="C739" s="2"/>
    </row>
    <row r="740" spans="3:3" ht="13" x14ac:dyDescent="0.15">
      <c r="C740" s="2"/>
    </row>
    <row r="741" spans="3:3" ht="13" x14ac:dyDescent="0.15">
      <c r="C741" s="2"/>
    </row>
    <row r="742" spans="3:3" ht="13" x14ac:dyDescent="0.15">
      <c r="C742" s="2"/>
    </row>
    <row r="743" spans="3:3" ht="13" x14ac:dyDescent="0.15">
      <c r="C743" s="2"/>
    </row>
    <row r="744" spans="3:3" ht="13" x14ac:dyDescent="0.15">
      <c r="C744" s="2"/>
    </row>
    <row r="745" spans="3:3" ht="13" x14ac:dyDescent="0.15">
      <c r="C745" s="2"/>
    </row>
    <row r="746" spans="3:3" ht="13" x14ac:dyDescent="0.15">
      <c r="C746" s="2"/>
    </row>
    <row r="747" spans="3:3" ht="13" x14ac:dyDescent="0.15">
      <c r="C747" s="2"/>
    </row>
    <row r="748" spans="3:3" ht="13" x14ac:dyDescent="0.15">
      <c r="C748" s="2"/>
    </row>
    <row r="749" spans="3:3" ht="13" x14ac:dyDescent="0.15">
      <c r="C749" s="2"/>
    </row>
    <row r="750" spans="3:3" ht="13" x14ac:dyDescent="0.15">
      <c r="C750" s="2"/>
    </row>
    <row r="751" spans="3:3" ht="13" x14ac:dyDescent="0.15">
      <c r="C751" s="2"/>
    </row>
    <row r="752" spans="3:3" ht="13" x14ac:dyDescent="0.15">
      <c r="C752" s="2"/>
    </row>
    <row r="753" spans="3:3" ht="13" x14ac:dyDescent="0.15">
      <c r="C753" s="2"/>
    </row>
    <row r="754" spans="3:3" ht="13" x14ac:dyDescent="0.15">
      <c r="C754" s="2"/>
    </row>
    <row r="755" spans="3:3" ht="13" x14ac:dyDescent="0.15">
      <c r="C755" s="2"/>
    </row>
    <row r="756" spans="3:3" ht="13" x14ac:dyDescent="0.15">
      <c r="C756" s="2"/>
    </row>
    <row r="757" spans="3:3" ht="13" x14ac:dyDescent="0.15">
      <c r="C757" s="2"/>
    </row>
    <row r="758" spans="3:3" ht="13" x14ac:dyDescent="0.15">
      <c r="C758" s="2"/>
    </row>
    <row r="759" spans="3:3" ht="13" x14ac:dyDescent="0.15">
      <c r="C759" s="2"/>
    </row>
    <row r="760" spans="3:3" ht="13" x14ac:dyDescent="0.15">
      <c r="C760" s="2"/>
    </row>
    <row r="761" spans="3:3" ht="13" x14ac:dyDescent="0.15">
      <c r="C761" s="2"/>
    </row>
    <row r="762" spans="3:3" ht="13" x14ac:dyDescent="0.15">
      <c r="C762" s="2"/>
    </row>
    <row r="763" spans="3:3" ht="13" x14ac:dyDescent="0.15">
      <c r="C763" s="2"/>
    </row>
    <row r="764" spans="3:3" ht="13" x14ac:dyDescent="0.15">
      <c r="C764" s="2"/>
    </row>
    <row r="765" spans="3:3" ht="13" x14ac:dyDescent="0.15">
      <c r="C765" s="2"/>
    </row>
    <row r="766" spans="3:3" ht="13" x14ac:dyDescent="0.15">
      <c r="C766" s="2"/>
    </row>
    <row r="767" spans="3:3" ht="13" x14ac:dyDescent="0.15">
      <c r="C767" s="2"/>
    </row>
    <row r="768" spans="3:3" ht="13" x14ac:dyDescent="0.15">
      <c r="C768" s="2"/>
    </row>
    <row r="769" spans="3:3" ht="13" x14ac:dyDescent="0.15">
      <c r="C769" s="2"/>
    </row>
    <row r="770" spans="3:3" ht="13" x14ac:dyDescent="0.15">
      <c r="C770" s="2"/>
    </row>
    <row r="771" spans="3:3" ht="13" x14ac:dyDescent="0.15">
      <c r="C771" s="2"/>
    </row>
    <row r="772" spans="3:3" ht="13" x14ac:dyDescent="0.15">
      <c r="C772" s="2"/>
    </row>
    <row r="773" spans="3:3" ht="13" x14ac:dyDescent="0.15">
      <c r="C773" s="2"/>
    </row>
    <row r="774" spans="3:3" ht="13" x14ac:dyDescent="0.15">
      <c r="C774" s="2"/>
    </row>
    <row r="775" spans="3:3" ht="13" x14ac:dyDescent="0.15">
      <c r="C775" s="2"/>
    </row>
    <row r="776" spans="3:3" ht="13" x14ac:dyDescent="0.15">
      <c r="C776" s="2"/>
    </row>
    <row r="777" spans="3:3" ht="13" x14ac:dyDescent="0.15">
      <c r="C777" s="2"/>
    </row>
    <row r="778" spans="3:3" ht="13" x14ac:dyDescent="0.15">
      <c r="C778" s="2"/>
    </row>
    <row r="779" spans="3:3" ht="13" x14ac:dyDescent="0.15">
      <c r="C779" s="2"/>
    </row>
    <row r="780" spans="3:3" ht="13" x14ac:dyDescent="0.15">
      <c r="C780" s="2"/>
    </row>
    <row r="781" spans="3:3" ht="13" x14ac:dyDescent="0.15">
      <c r="C781" s="2"/>
    </row>
    <row r="782" spans="3:3" ht="13" x14ac:dyDescent="0.15">
      <c r="C782" s="2"/>
    </row>
    <row r="783" spans="3:3" ht="13" x14ac:dyDescent="0.15">
      <c r="C783" s="2"/>
    </row>
    <row r="784" spans="3:3" ht="13" x14ac:dyDescent="0.15">
      <c r="C784" s="2"/>
    </row>
    <row r="785" spans="3:3" ht="13" x14ac:dyDescent="0.15">
      <c r="C785" s="2"/>
    </row>
    <row r="786" spans="3:3" ht="13" x14ac:dyDescent="0.15">
      <c r="C786" s="2"/>
    </row>
    <row r="787" spans="3:3" ht="13" x14ac:dyDescent="0.15">
      <c r="C787" s="2"/>
    </row>
    <row r="788" spans="3:3" ht="13" x14ac:dyDescent="0.15">
      <c r="C788" s="2"/>
    </row>
    <row r="789" spans="3:3" ht="13" x14ac:dyDescent="0.15">
      <c r="C789" s="2"/>
    </row>
    <row r="790" spans="3:3" ht="13" x14ac:dyDescent="0.15">
      <c r="C790" s="2"/>
    </row>
    <row r="791" spans="3:3" ht="13" x14ac:dyDescent="0.15">
      <c r="C791" s="2"/>
    </row>
    <row r="792" spans="3:3" ht="13" x14ac:dyDescent="0.15">
      <c r="C792" s="2"/>
    </row>
    <row r="793" spans="3:3" ht="13" x14ac:dyDescent="0.15">
      <c r="C793" s="2"/>
    </row>
    <row r="794" spans="3:3" ht="13" x14ac:dyDescent="0.15">
      <c r="C794" s="2"/>
    </row>
    <row r="795" spans="3:3" ht="13" x14ac:dyDescent="0.15">
      <c r="C795" s="2"/>
    </row>
    <row r="796" spans="3:3" ht="13" x14ac:dyDescent="0.15">
      <c r="C796" s="2"/>
    </row>
    <row r="797" spans="3:3" ht="13" x14ac:dyDescent="0.15">
      <c r="C797" s="2"/>
    </row>
    <row r="798" spans="3:3" ht="13" x14ac:dyDescent="0.15">
      <c r="C798" s="2"/>
    </row>
    <row r="799" spans="3:3" ht="13" x14ac:dyDescent="0.15">
      <c r="C799" s="2"/>
    </row>
    <row r="800" spans="3:3" ht="13" x14ac:dyDescent="0.15">
      <c r="C800" s="2"/>
    </row>
    <row r="801" spans="3:3" ht="13" x14ac:dyDescent="0.15">
      <c r="C801" s="2"/>
    </row>
    <row r="802" spans="3:3" ht="13" x14ac:dyDescent="0.15">
      <c r="C802" s="2"/>
    </row>
    <row r="803" spans="3:3" ht="13" x14ac:dyDescent="0.15">
      <c r="C803" s="2"/>
    </row>
    <row r="804" spans="3:3" ht="13" x14ac:dyDescent="0.15">
      <c r="C804" s="2"/>
    </row>
    <row r="805" spans="3:3" ht="13" x14ac:dyDescent="0.15">
      <c r="C805" s="2"/>
    </row>
    <row r="806" spans="3:3" ht="13" x14ac:dyDescent="0.15">
      <c r="C806" s="2"/>
    </row>
    <row r="807" spans="3:3" ht="13" x14ac:dyDescent="0.15">
      <c r="C807" s="2"/>
    </row>
    <row r="808" spans="3:3" ht="13" x14ac:dyDescent="0.15">
      <c r="C808" s="2"/>
    </row>
    <row r="809" spans="3:3" ht="13" x14ac:dyDescent="0.15">
      <c r="C809" s="2"/>
    </row>
    <row r="810" spans="3:3" ht="13" x14ac:dyDescent="0.15">
      <c r="C810" s="2"/>
    </row>
    <row r="811" spans="3:3" ht="13" x14ac:dyDescent="0.15">
      <c r="C811" s="2"/>
    </row>
    <row r="812" spans="3:3" ht="13" x14ac:dyDescent="0.15">
      <c r="C812" s="2"/>
    </row>
    <row r="813" spans="3:3" ht="13" x14ac:dyDescent="0.15">
      <c r="C813" s="2"/>
    </row>
    <row r="814" spans="3:3" ht="13" x14ac:dyDescent="0.15">
      <c r="C814" s="2"/>
    </row>
    <row r="815" spans="3:3" ht="13" x14ac:dyDescent="0.15">
      <c r="C815" s="2"/>
    </row>
    <row r="816" spans="3:3" ht="13" x14ac:dyDescent="0.15">
      <c r="C816" s="2"/>
    </row>
    <row r="817" spans="3:3" ht="13" x14ac:dyDescent="0.15">
      <c r="C817" s="2"/>
    </row>
    <row r="818" spans="3:3" ht="13" x14ac:dyDescent="0.15">
      <c r="C818" s="2"/>
    </row>
    <row r="819" spans="3:3" ht="13" x14ac:dyDescent="0.15">
      <c r="C819" s="2"/>
    </row>
    <row r="820" spans="3:3" ht="13" x14ac:dyDescent="0.15">
      <c r="C820" s="2"/>
    </row>
    <row r="821" spans="3:3" ht="13" x14ac:dyDescent="0.15">
      <c r="C821" s="2"/>
    </row>
    <row r="822" spans="3:3" ht="13" x14ac:dyDescent="0.15">
      <c r="C822" s="2"/>
    </row>
    <row r="823" spans="3:3" ht="13" x14ac:dyDescent="0.15">
      <c r="C823" s="2"/>
    </row>
    <row r="824" spans="3:3" ht="13" x14ac:dyDescent="0.15">
      <c r="C824" s="2"/>
    </row>
    <row r="825" spans="3:3" ht="13" x14ac:dyDescent="0.15">
      <c r="C825" s="2"/>
    </row>
    <row r="826" spans="3:3" ht="13" x14ac:dyDescent="0.15">
      <c r="C826" s="2"/>
    </row>
    <row r="827" spans="3:3" ht="13" x14ac:dyDescent="0.15">
      <c r="C827" s="2"/>
    </row>
    <row r="828" spans="3:3" ht="13" x14ac:dyDescent="0.15">
      <c r="C828" s="2"/>
    </row>
    <row r="829" spans="3:3" ht="13" x14ac:dyDescent="0.15">
      <c r="C829" s="2"/>
    </row>
    <row r="830" spans="3:3" ht="13" x14ac:dyDescent="0.15">
      <c r="C830" s="2"/>
    </row>
    <row r="831" spans="3:3" ht="13" x14ac:dyDescent="0.15">
      <c r="C831" s="2"/>
    </row>
    <row r="832" spans="3:3" ht="13" x14ac:dyDescent="0.15">
      <c r="C832" s="2"/>
    </row>
    <row r="833" spans="3:3" ht="13" x14ac:dyDescent="0.15">
      <c r="C833" s="2"/>
    </row>
    <row r="834" spans="3:3" ht="13" x14ac:dyDescent="0.15">
      <c r="C834" s="2"/>
    </row>
    <row r="835" spans="3:3" ht="13" x14ac:dyDescent="0.15">
      <c r="C835" s="2"/>
    </row>
    <row r="836" spans="3:3" ht="13" x14ac:dyDescent="0.15">
      <c r="C836" s="2"/>
    </row>
    <row r="837" spans="3:3" ht="13" x14ac:dyDescent="0.15">
      <c r="C837" s="2"/>
    </row>
    <row r="838" spans="3:3" ht="13" x14ac:dyDescent="0.15">
      <c r="C838" s="2"/>
    </row>
    <row r="839" spans="3:3" ht="13" x14ac:dyDescent="0.15">
      <c r="C839" s="2"/>
    </row>
    <row r="840" spans="3:3" ht="13" x14ac:dyDescent="0.15">
      <c r="C840" s="2"/>
    </row>
    <row r="841" spans="3:3" ht="13" x14ac:dyDescent="0.15">
      <c r="C841" s="2"/>
    </row>
    <row r="842" spans="3:3" ht="13" x14ac:dyDescent="0.15">
      <c r="C842" s="2"/>
    </row>
    <row r="843" spans="3:3" ht="13" x14ac:dyDescent="0.15">
      <c r="C843" s="2"/>
    </row>
    <row r="844" spans="3:3" ht="13" x14ac:dyDescent="0.15">
      <c r="C844" s="2"/>
    </row>
    <row r="845" spans="3:3" ht="13" x14ac:dyDescent="0.15">
      <c r="C845" s="2"/>
    </row>
    <row r="846" spans="3:3" ht="13" x14ac:dyDescent="0.15">
      <c r="C846" s="2"/>
    </row>
    <row r="847" spans="3:3" ht="13" x14ac:dyDescent="0.15">
      <c r="C847" s="2"/>
    </row>
    <row r="848" spans="3:3" ht="13" x14ac:dyDescent="0.15">
      <c r="C848" s="2"/>
    </row>
    <row r="849" spans="3:3" ht="13" x14ac:dyDescent="0.15">
      <c r="C849" s="2"/>
    </row>
    <row r="850" spans="3:3" ht="13" x14ac:dyDescent="0.15">
      <c r="C850" s="2"/>
    </row>
    <row r="851" spans="3:3" ht="13" x14ac:dyDescent="0.15">
      <c r="C851" s="2"/>
    </row>
    <row r="852" spans="3:3" ht="13" x14ac:dyDescent="0.15">
      <c r="C852" s="2"/>
    </row>
    <row r="853" spans="3:3" ht="13" x14ac:dyDescent="0.15">
      <c r="C853" s="2"/>
    </row>
    <row r="854" spans="3:3" ht="13" x14ac:dyDescent="0.15">
      <c r="C854" s="2"/>
    </row>
    <row r="855" spans="3:3" ht="13" x14ac:dyDescent="0.15">
      <c r="C855" s="2"/>
    </row>
    <row r="856" spans="3:3" ht="13" x14ac:dyDescent="0.15">
      <c r="C856" s="2"/>
    </row>
    <row r="857" spans="3:3" ht="13" x14ac:dyDescent="0.15">
      <c r="C857" s="2"/>
    </row>
    <row r="858" spans="3:3" ht="13" x14ac:dyDescent="0.15">
      <c r="C858" s="2"/>
    </row>
    <row r="859" spans="3:3" ht="13" x14ac:dyDescent="0.15">
      <c r="C859" s="2"/>
    </row>
    <row r="860" spans="3:3" ht="13" x14ac:dyDescent="0.15">
      <c r="C860" s="2"/>
    </row>
    <row r="861" spans="3:3" ht="13" x14ac:dyDescent="0.15">
      <c r="C861" s="2"/>
    </row>
    <row r="862" spans="3:3" ht="13" x14ac:dyDescent="0.15">
      <c r="C862" s="2"/>
    </row>
    <row r="863" spans="3:3" ht="13" x14ac:dyDescent="0.15">
      <c r="C863" s="2"/>
    </row>
    <row r="864" spans="3:3" ht="13" x14ac:dyDescent="0.15">
      <c r="C864" s="2"/>
    </row>
    <row r="865" spans="3:3" ht="13" x14ac:dyDescent="0.15">
      <c r="C865" s="2"/>
    </row>
    <row r="866" spans="3:3" ht="13" x14ac:dyDescent="0.15">
      <c r="C866" s="2"/>
    </row>
    <row r="867" spans="3:3" ht="13" x14ac:dyDescent="0.15">
      <c r="C867" s="2"/>
    </row>
    <row r="868" spans="3:3" ht="13" x14ac:dyDescent="0.15">
      <c r="C868" s="2"/>
    </row>
    <row r="869" spans="3:3" ht="13" x14ac:dyDescent="0.15">
      <c r="C869" s="2"/>
    </row>
    <row r="870" spans="3:3" ht="13" x14ac:dyDescent="0.15">
      <c r="C870" s="2"/>
    </row>
    <row r="871" spans="3:3" ht="13" x14ac:dyDescent="0.15">
      <c r="C871" s="2"/>
    </row>
    <row r="872" spans="3:3" ht="13" x14ac:dyDescent="0.15">
      <c r="C872" s="2"/>
    </row>
    <row r="873" spans="3:3" ht="13" x14ac:dyDescent="0.15">
      <c r="C873" s="2"/>
    </row>
    <row r="874" spans="3:3" ht="13" x14ac:dyDescent="0.15">
      <c r="C874" s="2"/>
    </row>
    <row r="875" spans="3:3" ht="13" x14ac:dyDescent="0.15">
      <c r="C875" s="2"/>
    </row>
    <row r="876" spans="3:3" ht="13" x14ac:dyDescent="0.15">
      <c r="C876" s="2"/>
    </row>
    <row r="877" spans="3:3" ht="13" x14ac:dyDescent="0.15">
      <c r="C877" s="2"/>
    </row>
    <row r="878" spans="3:3" ht="13" x14ac:dyDescent="0.15">
      <c r="C878" s="2"/>
    </row>
    <row r="879" spans="3:3" ht="13" x14ac:dyDescent="0.15">
      <c r="C879" s="2"/>
    </row>
    <row r="880" spans="3:3" ht="13" x14ac:dyDescent="0.15">
      <c r="C880" s="2"/>
    </row>
    <row r="881" spans="3:3" ht="13" x14ac:dyDescent="0.15">
      <c r="C881" s="2"/>
    </row>
    <row r="882" spans="3:3" ht="13" x14ac:dyDescent="0.15">
      <c r="C882" s="2"/>
    </row>
    <row r="883" spans="3:3" ht="13" x14ac:dyDescent="0.15">
      <c r="C883" s="2"/>
    </row>
    <row r="884" spans="3:3" ht="13" x14ac:dyDescent="0.15">
      <c r="C884" s="2"/>
    </row>
    <row r="885" spans="3:3" ht="13" x14ac:dyDescent="0.15">
      <c r="C885" s="2"/>
    </row>
    <row r="886" spans="3:3" ht="13" x14ac:dyDescent="0.15">
      <c r="C886" s="2"/>
    </row>
    <row r="887" spans="3:3" ht="13" x14ac:dyDescent="0.15">
      <c r="C887" s="2"/>
    </row>
    <row r="888" spans="3:3" ht="13" x14ac:dyDescent="0.15">
      <c r="C888" s="2"/>
    </row>
    <row r="889" spans="3:3" ht="13" x14ac:dyDescent="0.15">
      <c r="C889" s="2"/>
    </row>
    <row r="890" spans="3:3" ht="13" x14ac:dyDescent="0.15">
      <c r="C890" s="2"/>
    </row>
    <row r="891" spans="3:3" ht="13" x14ac:dyDescent="0.15">
      <c r="C891" s="2"/>
    </row>
    <row r="892" spans="3:3" ht="13" x14ac:dyDescent="0.15">
      <c r="C892" s="2"/>
    </row>
    <row r="893" spans="3:3" ht="13" x14ac:dyDescent="0.15">
      <c r="C893" s="2"/>
    </row>
    <row r="894" spans="3:3" ht="13" x14ac:dyDescent="0.15">
      <c r="C894" s="2"/>
    </row>
    <row r="895" spans="3:3" ht="13" x14ac:dyDescent="0.15">
      <c r="C895" s="2"/>
    </row>
    <row r="896" spans="3:3" ht="13" x14ac:dyDescent="0.15">
      <c r="C896" s="2"/>
    </row>
    <row r="897" spans="3:3" ht="13" x14ac:dyDescent="0.15">
      <c r="C897" s="2"/>
    </row>
    <row r="898" spans="3:3" ht="13" x14ac:dyDescent="0.15">
      <c r="C898" s="2"/>
    </row>
    <row r="899" spans="3:3" ht="13" x14ac:dyDescent="0.15">
      <c r="C899" s="2"/>
    </row>
    <row r="900" spans="3:3" ht="13" x14ac:dyDescent="0.15">
      <c r="C900" s="2"/>
    </row>
    <row r="901" spans="3:3" ht="13" x14ac:dyDescent="0.15">
      <c r="C901" s="2"/>
    </row>
    <row r="902" spans="3:3" ht="13" x14ac:dyDescent="0.15">
      <c r="C902" s="2"/>
    </row>
    <row r="903" spans="3:3" ht="13" x14ac:dyDescent="0.15">
      <c r="C903" s="2"/>
    </row>
    <row r="904" spans="3:3" ht="13" x14ac:dyDescent="0.15">
      <c r="C904" s="2"/>
    </row>
    <row r="905" spans="3:3" ht="13" x14ac:dyDescent="0.15">
      <c r="C905" s="2"/>
    </row>
    <row r="906" spans="3:3" ht="13" x14ac:dyDescent="0.15">
      <c r="C906" s="2"/>
    </row>
    <row r="907" spans="3:3" ht="13" x14ac:dyDescent="0.15">
      <c r="C907" s="2"/>
    </row>
    <row r="908" spans="3:3" ht="13" x14ac:dyDescent="0.15">
      <c r="C908" s="2"/>
    </row>
    <row r="909" spans="3:3" ht="13" x14ac:dyDescent="0.15">
      <c r="C909" s="2"/>
    </row>
    <row r="910" spans="3:3" ht="13" x14ac:dyDescent="0.15">
      <c r="C910" s="2"/>
    </row>
    <row r="911" spans="3:3" ht="13" x14ac:dyDescent="0.15">
      <c r="C911" s="2"/>
    </row>
    <row r="912" spans="3:3" ht="13" x14ac:dyDescent="0.15">
      <c r="C912" s="2"/>
    </row>
    <row r="913" spans="3:3" ht="13" x14ac:dyDescent="0.15">
      <c r="C913" s="2"/>
    </row>
    <row r="914" spans="3:3" ht="13" x14ac:dyDescent="0.15">
      <c r="C914" s="2"/>
    </row>
    <row r="915" spans="3:3" ht="13" x14ac:dyDescent="0.15">
      <c r="C915" s="2"/>
    </row>
    <row r="916" spans="3:3" ht="13" x14ac:dyDescent="0.15">
      <c r="C916" s="2"/>
    </row>
    <row r="917" spans="3:3" ht="13" x14ac:dyDescent="0.15">
      <c r="C917" s="2"/>
    </row>
    <row r="918" spans="3:3" ht="13" x14ac:dyDescent="0.15">
      <c r="C918" s="2"/>
    </row>
    <row r="919" spans="3:3" ht="13" x14ac:dyDescent="0.15">
      <c r="C919" s="2"/>
    </row>
    <row r="920" spans="3:3" ht="13" x14ac:dyDescent="0.15">
      <c r="C920" s="2"/>
    </row>
    <row r="921" spans="3:3" ht="13" x14ac:dyDescent="0.15">
      <c r="C921" s="2"/>
    </row>
    <row r="922" spans="3:3" ht="13" x14ac:dyDescent="0.15">
      <c r="C922" s="2"/>
    </row>
    <row r="923" spans="3:3" ht="13" x14ac:dyDescent="0.15">
      <c r="C923" s="2"/>
    </row>
    <row r="924" spans="3:3" ht="13" x14ac:dyDescent="0.15">
      <c r="C924" s="2"/>
    </row>
    <row r="925" spans="3:3" ht="13" x14ac:dyDescent="0.15">
      <c r="C925" s="2"/>
    </row>
    <row r="926" spans="3:3" ht="13" x14ac:dyDescent="0.15">
      <c r="C926" s="2"/>
    </row>
    <row r="927" spans="3:3" ht="13" x14ac:dyDescent="0.15">
      <c r="C927" s="2"/>
    </row>
    <row r="928" spans="3:3" ht="13" x14ac:dyDescent="0.15">
      <c r="C928" s="2"/>
    </row>
    <row r="929" spans="3:3" ht="13" x14ac:dyDescent="0.15">
      <c r="C929" s="2"/>
    </row>
    <row r="930" spans="3:3" ht="13" x14ac:dyDescent="0.15">
      <c r="C930" s="2"/>
    </row>
    <row r="931" spans="3:3" ht="13" x14ac:dyDescent="0.15">
      <c r="C931" s="2"/>
    </row>
    <row r="932" spans="3:3" ht="13" x14ac:dyDescent="0.15">
      <c r="C932" s="2"/>
    </row>
    <row r="933" spans="3:3" ht="13" x14ac:dyDescent="0.15">
      <c r="C933" s="2"/>
    </row>
    <row r="934" spans="3:3" ht="13" x14ac:dyDescent="0.15">
      <c r="C934" s="2"/>
    </row>
    <row r="935" spans="3:3" ht="13" x14ac:dyDescent="0.15">
      <c r="C935" s="2"/>
    </row>
    <row r="936" spans="3:3" ht="13" x14ac:dyDescent="0.15">
      <c r="C936" s="2"/>
    </row>
    <row r="937" spans="3:3" ht="13" x14ac:dyDescent="0.15">
      <c r="C937" s="2"/>
    </row>
    <row r="938" spans="3:3" ht="13" x14ac:dyDescent="0.15">
      <c r="C938" s="2"/>
    </row>
    <row r="939" spans="3:3" ht="13" x14ac:dyDescent="0.15">
      <c r="C939" s="2"/>
    </row>
    <row r="940" spans="3:3" ht="13" x14ac:dyDescent="0.15">
      <c r="C940" s="2"/>
    </row>
    <row r="941" spans="3:3" ht="13" x14ac:dyDescent="0.15">
      <c r="C941" s="2"/>
    </row>
    <row r="942" spans="3:3" ht="13" x14ac:dyDescent="0.15">
      <c r="C942" s="2"/>
    </row>
    <row r="943" spans="3:3" ht="13" x14ac:dyDescent="0.15">
      <c r="C943" s="2"/>
    </row>
    <row r="944" spans="3:3" ht="13" x14ac:dyDescent="0.15">
      <c r="C944" s="2"/>
    </row>
    <row r="945" spans="3:3" ht="13" x14ac:dyDescent="0.15">
      <c r="C945" s="2"/>
    </row>
    <row r="946" spans="3:3" ht="13" x14ac:dyDescent="0.15">
      <c r="C946" s="2"/>
    </row>
    <row r="947" spans="3:3" ht="13" x14ac:dyDescent="0.15">
      <c r="C947" s="2"/>
    </row>
    <row r="948" spans="3:3" ht="13" x14ac:dyDescent="0.15">
      <c r="C948" s="2"/>
    </row>
    <row r="949" spans="3:3" ht="13" x14ac:dyDescent="0.15">
      <c r="C949" s="2"/>
    </row>
    <row r="950" spans="3:3" ht="13" x14ac:dyDescent="0.15">
      <c r="C950" s="2"/>
    </row>
    <row r="951" spans="3:3" ht="13" x14ac:dyDescent="0.15">
      <c r="C951" s="2"/>
    </row>
    <row r="952" spans="3:3" ht="13" x14ac:dyDescent="0.15">
      <c r="C952" s="2"/>
    </row>
    <row r="953" spans="3:3" ht="13" x14ac:dyDescent="0.15">
      <c r="C953" s="2"/>
    </row>
    <row r="954" spans="3:3" ht="13" x14ac:dyDescent="0.15">
      <c r="C954" s="2"/>
    </row>
    <row r="955" spans="3:3" ht="13" x14ac:dyDescent="0.15">
      <c r="C955" s="2"/>
    </row>
    <row r="956" spans="3:3" ht="13" x14ac:dyDescent="0.15">
      <c r="C956" s="2"/>
    </row>
    <row r="957" spans="3:3" ht="13" x14ac:dyDescent="0.15">
      <c r="C957" s="2"/>
    </row>
    <row r="958" spans="3:3" ht="13" x14ac:dyDescent="0.15">
      <c r="C958" s="2"/>
    </row>
    <row r="959" spans="3:3" ht="13" x14ac:dyDescent="0.15">
      <c r="C959" s="2"/>
    </row>
    <row r="960" spans="3:3" ht="13" x14ac:dyDescent="0.15">
      <c r="C960" s="2"/>
    </row>
    <row r="961" spans="3:3" ht="13" x14ac:dyDescent="0.15">
      <c r="C961" s="2"/>
    </row>
    <row r="962" spans="3:3" ht="13" x14ac:dyDescent="0.15">
      <c r="C962" s="2"/>
    </row>
    <row r="963" spans="3:3" ht="13" x14ac:dyDescent="0.15">
      <c r="C963" s="2"/>
    </row>
    <row r="964" spans="3:3" ht="13" x14ac:dyDescent="0.15">
      <c r="C964" s="2"/>
    </row>
    <row r="965" spans="3:3" ht="13" x14ac:dyDescent="0.15">
      <c r="C965" s="2"/>
    </row>
    <row r="966" spans="3:3" ht="13" x14ac:dyDescent="0.15">
      <c r="C966" s="2"/>
    </row>
    <row r="967" spans="3:3" ht="13" x14ac:dyDescent="0.15">
      <c r="C967" s="2"/>
    </row>
    <row r="968" spans="3:3" ht="13" x14ac:dyDescent="0.15">
      <c r="C968" s="2"/>
    </row>
    <row r="969" spans="3:3" ht="13" x14ac:dyDescent="0.15">
      <c r="C969" s="2"/>
    </row>
    <row r="970" spans="3:3" ht="13" x14ac:dyDescent="0.15">
      <c r="C970" s="2"/>
    </row>
    <row r="971" spans="3:3" ht="13" x14ac:dyDescent="0.15">
      <c r="C971" s="2"/>
    </row>
    <row r="972" spans="3:3" ht="13" x14ac:dyDescent="0.15">
      <c r="C972" s="2"/>
    </row>
    <row r="973" spans="3:3" ht="13" x14ac:dyDescent="0.15">
      <c r="C973" s="2"/>
    </row>
    <row r="974" spans="3:3" ht="13" x14ac:dyDescent="0.15">
      <c r="C974" s="2"/>
    </row>
    <row r="975" spans="3:3" ht="13" x14ac:dyDescent="0.15">
      <c r="C975" s="2"/>
    </row>
    <row r="976" spans="3:3" ht="13" x14ac:dyDescent="0.15">
      <c r="C976" s="2"/>
    </row>
    <row r="977" spans="3:3" ht="13" x14ac:dyDescent="0.15">
      <c r="C977" s="2"/>
    </row>
    <row r="978" spans="3:3" ht="13" x14ac:dyDescent="0.15">
      <c r="C978" s="2"/>
    </row>
    <row r="979" spans="3:3" ht="13" x14ac:dyDescent="0.15">
      <c r="C979" s="2"/>
    </row>
    <row r="980" spans="3:3" ht="13" x14ac:dyDescent="0.15">
      <c r="C980" s="2"/>
    </row>
    <row r="981" spans="3:3" ht="13" x14ac:dyDescent="0.15">
      <c r="C981" s="2"/>
    </row>
    <row r="982" spans="3:3" ht="13" x14ac:dyDescent="0.15">
      <c r="C982" s="2"/>
    </row>
    <row r="983" spans="3:3" ht="13" x14ac:dyDescent="0.15">
      <c r="C983" s="2"/>
    </row>
    <row r="984" spans="3:3" ht="13" x14ac:dyDescent="0.15">
      <c r="C984" s="2"/>
    </row>
    <row r="985" spans="3:3" ht="13" x14ac:dyDescent="0.15">
      <c r="C985" s="2"/>
    </row>
    <row r="986" spans="3:3" ht="13" x14ac:dyDescent="0.15">
      <c r="C986" s="2"/>
    </row>
    <row r="987" spans="3:3" ht="13" x14ac:dyDescent="0.15">
      <c r="C987" s="2"/>
    </row>
    <row r="988" spans="3:3" ht="13" x14ac:dyDescent="0.15">
      <c r="C988" s="2"/>
    </row>
    <row r="989" spans="3:3" ht="13" x14ac:dyDescent="0.15">
      <c r="C989" s="2"/>
    </row>
    <row r="990" spans="3:3" ht="13" x14ac:dyDescent="0.15">
      <c r="C990" s="2"/>
    </row>
    <row r="991" spans="3:3" ht="13" x14ac:dyDescent="0.15">
      <c r="C991" s="2"/>
    </row>
    <row r="992" spans="3:3" ht="13" x14ac:dyDescent="0.15">
      <c r="C992" s="2"/>
    </row>
    <row r="993" spans="3:3" ht="13" x14ac:dyDescent="0.15">
      <c r="C993" s="2"/>
    </row>
    <row r="994" spans="3:3" ht="13" x14ac:dyDescent="0.15">
      <c r="C994" s="2"/>
    </row>
    <row r="995" spans="3:3" ht="13" x14ac:dyDescent="0.15">
      <c r="C995" s="2"/>
    </row>
    <row r="996" spans="3:3" ht="13" x14ac:dyDescent="0.15">
      <c r="C996" s="2"/>
    </row>
    <row r="997" spans="3:3" ht="13" x14ac:dyDescent="0.15">
      <c r="C997" s="2"/>
    </row>
    <row r="998" spans="3:3" ht="13" x14ac:dyDescent="0.15">
      <c r="C998" s="2"/>
    </row>
    <row r="999" spans="3:3" ht="13" x14ac:dyDescent="0.15">
      <c r="C999" s="2"/>
    </row>
    <row r="1000" spans="3:3" ht="13" x14ac:dyDescent="0.15">
      <c r="C1000" s="2"/>
    </row>
  </sheetData>
  <autoFilter ref="A67:C13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980000"/>
    <outlinePr summaryBelow="0" summaryRight="0"/>
  </sheetPr>
  <dimension ref="A1:D1001"/>
  <sheetViews>
    <sheetView topLeftCell="B1" workbookViewId="0"/>
  </sheetViews>
  <sheetFormatPr baseColWidth="10" defaultColWidth="14.5" defaultRowHeight="12.75" customHeight="1" x14ac:dyDescent="0.15"/>
  <cols>
    <col min="1" max="1" width="13.5" hidden="1" customWidth="1"/>
    <col min="2" max="2" width="77.5" customWidth="1"/>
    <col min="3" max="3" width="12.83203125" customWidth="1"/>
    <col min="4" max="4" width="13.6640625" customWidth="1"/>
  </cols>
  <sheetData>
    <row r="1" spans="1:4" ht="14" x14ac:dyDescent="0.15">
      <c r="A1" s="35"/>
      <c r="B1" s="36" t="s">
        <v>105</v>
      </c>
      <c r="C1" s="39">
        <f>'US State and Local Policies'!A1</f>
        <v>0</v>
      </c>
      <c r="D1" s="42"/>
    </row>
    <row r="2" spans="1:4" ht="92.25" customHeight="1" x14ac:dyDescent="0.15">
      <c r="A2" s="43" t="s">
        <v>112</v>
      </c>
      <c r="B2" s="45" t="s">
        <v>113</v>
      </c>
      <c r="C2" s="45" t="s">
        <v>114</v>
      </c>
      <c r="D2" s="42" t="s">
        <v>115</v>
      </c>
    </row>
    <row r="3" spans="1:4" ht="13" x14ac:dyDescent="0.15">
      <c r="A3" s="47" t="str">
        <f>'US State and Local Policies'!A18</f>
        <v>"Data"</v>
      </c>
      <c r="B3" s="49" t="e">
        <f t="shared" ref="B3:B5" ca="1" si="0">_xludf.CONCAT("Define ",A3)</f>
        <v>#NAME?</v>
      </c>
      <c r="C3" s="49">
        <f>'US State and Local Policies'!$DN18+'US State and Local Policies'!$DH18</f>
        <v>36</v>
      </c>
      <c r="D3" s="52" t="e">
        <f>'US State and Local Policies'!$DO18</f>
        <v>#DIV/0!</v>
      </c>
    </row>
    <row r="4" spans="1:4" ht="13" x14ac:dyDescent="0.15">
      <c r="A4" s="47" t="str">
        <f>'US State and Local Policies'!A19</f>
        <v>"Public Data/Information"</v>
      </c>
      <c r="B4" s="54" t="e">
        <f t="shared" ca="1" si="0"/>
        <v>#NAME?</v>
      </c>
      <c r="C4" s="49">
        <f>'US State and Local Policies'!$DN19+'US State and Local Policies'!$DH19</f>
        <v>14</v>
      </c>
      <c r="D4" s="52" t="e">
        <f>'US State and Local Policies'!$DO19</f>
        <v>#DIV/0!</v>
      </c>
    </row>
    <row r="5" spans="1:4" ht="13" x14ac:dyDescent="0.15">
      <c r="A5" s="47" t="str">
        <f>'US State and Local Policies'!A20</f>
        <v>"Open Data"</v>
      </c>
      <c r="B5" s="58" t="e">
        <f t="shared" ca="1" si="0"/>
        <v>#NAME?</v>
      </c>
      <c r="C5" s="49">
        <f>'US State and Local Policies'!$DN20+'US State and Local Policies'!$DH20</f>
        <v>23</v>
      </c>
      <c r="D5" s="52" t="e">
        <f>'US State and Local Policies'!$DO20</f>
        <v>#DIV/0!</v>
      </c>
    </row>
    <row r="6" spans="1:4" ht="13" x14ac:dyDescent="0.15">
      <c r="A6" s="61" t="str">
        <f>'US State and Local Policies'!A21</f>
        <v>APPLIED TO SUNLIGHT GUIDELINES</v>
      </c>
      <c r="B6" s="62" t="str">
        <f t="shared" ref="B6:B7" si="1">A6</f>
        <v>APPLIED TO SUNLIGHT GUIDELINES</v>
      </c>
      <c r="C6" s="63"/>
      <c r="D6" s="65">
        <f>'US State and Local Policies'!$DO21</f>
        <v>0</v>
      </c>
    </row>
    <row r="7" spans="1:4" ht="13" x14ac:dyDescent="0.15">
      <c r="A7" s="61" t="str">
        <f>'US State and Local Policies'!A22</f>
        <v xml:space="preserve">What Data Should Be Public </v>
      </c>
      <c r="B7" s="62" t="str">
        <f t="shared" si="1"/>
        <v xml:space="preserve">What Data Should Be Public </v>
      </c>
      <c r="C7" s="63"/>
      <c r="D7" s="65">
        <f>'US State and Local Policies'!$DO22</f>
        <v>0</v>
      </c>
    </row>
    <row r="8" spans="1:4" ht="13" x14ac:dyDescent="0.15">
      <c r="A8" s="68" t="str">
        <f>'US State and Local Policies'!A23</f>
        <v>1. Proactively release government information online</v>
      </c>
      <c r="B8" s="54" t="str">
        <f t="shared" ref="B8:B14" si="2">RIGHT(A8, LEN(A8)-3)</f>
        <v>Proactively release government information online</v>
      </c>
      <c r="C8" s="49">
        <f>'US State and Local Policies'!$DN23+'US State and Local Policies'!$DH23</f>
        <v>29</v>
      </c>
      <c r="D8" s="52" t="e">
        <f>'US State and Local Policies'!$DO23</f>
        <v>#DIV/0!</v>
      </c>
    </row>
    <row r="9" spans="1:4" ht="13" x14ac:dyDescent="0.15">
      <c r="A9" s="74" t="str">
        <f>'US State and Local Policies'!A24</f>
        <v>2. Reference and build on existing public accountability and access policies</v>
      </c>
      <c r="B9" s="49" t="str">
        <f t="shared" si="2"/>
        <v>Reference and build on existing public accountability and access policies</v>
      </c>
      <c r="C9" s="49">
        <f>'US State and Local Policies'!$DN24+'US State and Local Policies'!$DH24</f>
        <v>33</v>
      </c>
      <c r="D9" s="52" t="e">
        <f>'US State and Local Policies'!$DO24</f>
        <v>#DIV/0!</v>
      </c>
    </row>
    <row r="10" spans="1:4" ht="13" x14ac:dyDescent="0.15">
      <c r="A10" s="74" t="str">
        <f>'US State and Local Policies'!A25</f>
        <v xml:space="preserve">3. Build on the values, goals and mission of the community and government </v>
      </c>
      <c r="B10" s="54" t="str">
        <f t="shared" si="2"/>
        <v xml:space="preserve">Build on the values, goals and mission of the community and government </v>
      </c>
      <c r="C10" s="49">
        <f>'US State and Local Policies'!$DN25+'US State and Local Policies'!$DH25</f>
        <v>55</v>
      </c>
      <c r="D10" s="52" t="e">
        <f>'US State and Local Policies'!$DO25</f>
        <v>#DIV/0!</v>
      </c>
    </row>
    <row r="11" spans="1:4" ht="13" x14ac:dyDescent="0.15">
      <c r="A11" s="74" t="str">
        <f>'US State and Local Policies'!A26</f>
        <v>4. Create a public, comprehensive list of all information holdings</v>
      </c>
      <c r="B11" s="54" t="str">
        <f t="shared" si="2"/>
        <v>Create a public, comprehensive list of all information holdings</v>
      </c>
      <c r="C11" s="49">
        <f>'US State and Local Policies'!$DN26+'US State and Local Policies'!$DH26</f>
        <v>27</v>
      </c>
      <c r="D11" s="52" t="e">
        <f>'US State and Local Policies'!$DO26</f>
        <v>#DIV/0!</v>
      </c>
    </row>
    <row r="12" spans="1:4" ht="13" x14ac:dyDescent="0.15">
      <c r="A12" s="74" t="str">
        <f>'US State and Local Policies'!A27</f>
        <v xml:space="preserve">5. Specify methods of determining the prioritization of data release </v>
      </c>
      <c r="B12" s="54" t="str">
        <f t="shared" si="2"/>
        <v xml:space="preserve">Specify methods of determining the prioritization of data release </v>
      </c>
      <c r="C12" s="49">
        <f>'US State and Local Policies'!$DN27+'US State and Local Policies'!$DH27</f>
        <v>34</v>
      </c>
      <c r="D12" s="52" t="e">
        <f>'US State and Local Policies'!$DO27</f>
        <v>#DIV/0!</v>
      </c>
    </row>
    <row r="13" spans="1:4" ht="13" x14ac:dyDescent="0.15">
      <c r="A13" s="74" t="str">
        <f>'US State and Local Policies'!A28</f>
        <v>6. Stipulate that provisions apply to contractors or quasi-governmental agencies</v>
      </c>
      <c r="B13" s="54" t="str">
        <f t="shared" si="2"/>
        <v>Stipulate that provisions apply to contractors or quasi-governmental agencies</v>
      </c>
      <c r="C13" s="49">
        <f>'US State and Local Policies'!$DN28+'US State and Local Policies'!$DH28</f>
        <v>12</v>
      </c>
      <c r="D13" s="52" t="e">
        <f>'US State and Local Policies'!$DO28</f>
        <v>#DIV/0!</v>
      </c>
    </row>
    <row r="14" spans="1:4" ht="13" x14ac:dyDescent="0.15">
      <c r="A14" s="74" t="str">
        <f>'US State and Local Policies'!A29</f>
        <v>7. Appropriately safeguard sensitive information</v>
      </c>
      <c r="B14" s="58" t="str">
        <f t="shared" si="2"/>
        <v>Appropriately safeguard sensitive information</v>
      </c>
      <c r="C14" s="49">
        <f>'US State and Local Policies'!$DN29+'US State and Local Policies'!$DH29</f>
        <v>57</v>
      </c>
      <c r="D14" s="52" t="e">
        <f>'US State and Local Policies'!$DO29</f>
        <v>#DIV/0!</v>
      </c>
    </row>
    <row r="15" spans="1:4" ht="13" x14ac:dyDescent="0.15">
      <c r="A15" s="61" t="str">
        <f>'US State and Local Policies'!A30</f>
        <v xml:space="preserve">How to Make Data Public </v>
      </c>
      <c r="B15" s="85" t="str">
        <f>A15</f>
        <v xml:space="preserve">How to Make Data Public </v>
      </c>
      <c r="C15" s="63"/>
      <c r="D15" s="65"/>
    </row>
    <row r="16" spans="1:4" ht="13" x14ac:dyDescent="0.15">
      <c r="A16" s="74" t="str">
        <f>'US State and Local Policies'!A31</f>
        <v xml:space="preserve">8. Mandate data formats for maximal technical access. </v>
      </c>
      <c r="B16" s="49" t="str">
        <f t="shared" ref="B16:B17" si="3">RIGHT(A16, LEN(A16)-3)</f>
        <v xml:space="preserve">Mandate data formats for maximal technical access. </v>
      </c>
      <c r="C16" s="49">
        <f>'US State and Local Policies'!$DN31+'US State and Local Policies'!$DH31</f>
        <v>61</v>
      </c>
      <c r="D16" s="52" t="e">
        <f>'US State and Local Policies'!$DO31</f>
        <v>#DIV/0!</v>
      </c>
    </row>
    <row r="17" spans="1:4" ht="13" x14ac:dyDescent="0.15">
      <c r="A17" s="74" t="str">
        <f>'US State and Local Policies'!A32</f>
        <v>9. Provide comprehensive and appropriate formats for varied uses</v>
      </c>
      <c r="B17" s="54" t="str">
        <f t="shared" si="3"/>
        <v>Provide comprehensive and appropriate formats for varied uses</v>
      </c>
      <c r="C17" s="49">
        <f>'US State and Local Policies'!$DN32+'US State and Local Policies'!$DH32</f>
        <v>12</v>
      </c>
      <c r="D17" s="52" t="e">
        <f>'US State and Local Policies'!$DO32</f>
        <v>#DIV/0!</v>
      </c>
    </row>
    <row r="18" spans="1:4" ht="13" x14ac:dyDescent="0.15">
      <c r="A18" s="74" t="str">
        <f>'US State and Local Policies'!A33</f>
        <v>10. Remove restrictions for accessing information</v>
      </c>
      <c r="B18" s="54" t="str">
        <f t="shared" ref="B18:B31" si="4">RIGHT(A18, LEN(A18)-4)</f>
        <v>Remove restrictions for accessing information</v>
      </c>
      <c r="C18" s="49">
        <f>'US State and Local Policies'!$DN33+'US State and Local Policies'!$DH33</f>
        <v>42</v>
      </c>
      <c r="D18" s="52" t="e">
        <f>'US State and Local Policies'!$DO33</f>
        <v>#DIV/0!</v>
      </c>
    </row>
    <row r="19" spans="1:4" ht="13" x14ac:dyDescent="0.15">
      <c r="A19" s="74" t="str">
        <f>'US State and Local Policies'!A34</f>
        <v>11. Mandate data be explicitly license-free</v>
      </c>
      <c r="B19" s="54" t="str">
        <f t="shared" si="4"/>
        <v>Mandate data be explicitly license-free</v>
      </c>
      <c r="C19" s="49">
        <f>'US State and Local Policies'!$DN34+'US State and Local Policies'!$DH34</f>
        <v>36</v>
      </c>
      <c r="D19" s="52" t="e">
        <f>'US State and Local Policies'!$DO34</f>
        <v>#DIV/0!</v>
      </c>
    </row>
    <row r="20" spans="1:4" ht="13" x14ac:dyDescent="0.15">
      <c r="A20" s="74" t="str">
        <f>'US State and Local Policies'!A35</f>
        <v>12. Charge data-creating agencies with recommending an appropriate citation form</v>
      </c>
      <c r="B20" s="54" t="str">
        <f t="shared" si="4"/>
        <v>Charge data-creating agencies with recommending an appropriate citation form</v>
      </c>
      <c r="C20" s="49">
        <f>'US State and Local Policies'!$DN35+'US State and Local Policies'!$DH35</f>
        <v>-2</v>
      </c>
      <c r="D20" s="52" t="e">
        <f>'US State and Local Policies'!$DO35</f>
        <v>#DIV/0!</v>
      </c>
    </row>
    <row r="21" spans="1:4" ht="13" x14ac:dyDescent="0.15">
      <c r="A21" s="74" t="str">
        <f>'US State and Local Policies'!A36</f>
        <v xml:space="preserve">13. Require publishing metadata </v>
      </c>
      <c r="B21" s="54" t="str">
        <f t="shared" si="4"/>
        <v xml:space="preserve">Require publishing metadata </v>
      </c>
      <c r="C21" s="49">
        <f>'US State and Local Policies'!$DN36+'US State and Local Policies'!$DH36</f>
        <v>22</v>
      </c>
      <c r="D21" s="52" t="e">
        <f>'US State and Local Policies'!$DO36</f>
        <v>#DIV/0!</v>
      </c>
    </row>
    <row r="22" spans="1:4" ht="13" x14ac:dyDescent="0.15">
      <c r="A22" s="74" t="str">
        <f>'US State and Local Policies'!A37</f>
        <v xml:space="preserve">14. Require publishing data creation processes </v>
      </c>
      <c r="B22" s="54" t="str">
        <f t="shared" si="4"/>
        <v xml:space="preserve">Require publishing data creation processes </v>
      </c>
      <c r="C22" s="49">
        <f>'US State and Local Policies'!$DN37+'US State and Local Policies'!$DH37</f>
        <v>-2</v>
      </c>
      <c r="D22" s="52" t="e">
        <f>'US State and Local Policies'!$DO37</f>
        <v>#DIV/0!</v>
      </c>
    </row>
    <row r="23" spans="1:4" ht="13" x14ac:dyDescent="0.15">
      <c r="A23" s="74" t="str">
        <f>'US State and Local Policies'!A38</f>
        <v>15. Mandate the use of unique identifiers</v>
      </c>
      <c r="B23" s="54" t="str">
        <f t="shared" si="4"/>
        <v>Mandate the use of unique identifiers</v>
      </c>
      <c r="C23" s="49">
        <f>'US State and Local Policies'!$DN38+'US State and Local Policies'!$DH38</f>
        <v>-2</v>
      </c>
      <c r="D23" s="52" t="e">
        <f>'US State and Local Policies'!$DO38</f>
        <v>#DIV/0!</v>
      </c>
    </row>
    <row r="24" spans="1:4" ht="13" x14ac:dyDescent="0.15">
      <c r="A24" s="74" t="str">
        <f>'US State and Local Policies'!A39</f>
        <v>16. Require code sharing or publishing open source</v>
      </c>
      <c r="B24" s="54" t="str">
        <f t="shared" si="4"/>
        <v>Require code sharing or publishing open source</v>
      </c>
      <c r="C24" s="49">
        <f>'US State and Local Policies'!$DN39+'US State and Local Policies'!$DH39</f>
        <v>4</v>
      </c>
      <c r="D24" s="52" t="e">
        <f>'US State and Local Policies'!$DO39</f>
        <v>#DIV/0!</v>
      </c>
    </row>
    <row r="25" spans="1:4" ht="13" x14ac:dyDescent="0.15">
      <c r="A25" s="74" t="str">
        <f>'US State and Local Policies'!A40</f>
        <v>17. Require digitization and distribution of archival materials</v>
      </c>
      <c r="B25" s="54" t="str">
        <f t="shared" si="4"/>
        <v>Require digitization and distribution of archival materials</v>
      </c>
      <c r="C25" s="49">
        <f>'US State and Local Policies'!$DN40+'US State and Local Policies'!$DH40</f>
        <v>-4</v>
      </c>
      <c r="D25" s="52" t="e">
        <f>'US State and Local Policies'!$DO40</f>
        <v>#DIV/0!</v>
      </c>
    </row>
    <row r="26" spans="1:4" ht="13" x14ac:dyDescent="0.15">
      <c r="A26" s="74" t="str">
        <f>'US State and Local Policies'!A41</f>
        <v>18. Create a central location devoted to data publication and policy</v>
      </c>
      <c r="B26" s="54" t="str">
        <f t="shared" si="4"/>
        <v>Create a central location devoted to data publication and policy</v>
      </c>
      <c r="C26" s="49">
        <f>'US State and Local Policies'!$DN41+'US State and Local Policies'!$DH41</f>
        <v>56</v>
      </c>
      <c r="D26" s="52" t="e">
        <f>'US State and Local Policies'!$DO41</f>
        <v>#DIV/0!</v>
      </c>
    </row>
    <row r="27" spans="1:4" ht="13" x14ac:dyDescent="0.15">
      <c r="A27" s="74" t="str">
        <f>'US State and Local Policies'!A42</f>
        <v>19. Publish bulk data</v>
      </c>
      <c r="B27" s="54" t="str">
        <f t="shared" si="4"/>
        <v>Publish bulk data</v>
      </c>
      <c r="C27" s="49">
        <f>'US State and Local Policies'!$DN42+'US State and Local Policies'!$DH42</f>
        <v>9</v>
      </c>
      <c r="D27" s="52" t="e">
        <f>'US State and Local Policies'!$DO42</f>
        <v>#DIV/0!</v>
      </c>
    </row>
    <row r="28" spans="1:4" ht="13" x14ac:dyDescent="0.15">
      <c r="A28" s="74" t="str">
        <f>'US State and Local Policies'!A43</f>
        <v>20. Create public APIs for accessing information</v>
      </c>
      <c r="B28" s="54" t="str">
        <f t="shared" si="4"/>
        <v>Create public APIs for accessing information</v>
      </c>
      <c r="C28" s="49">
        <f>'US State and Local Policies'!$DN43+'US State and Local Policies'!$DH43</f>
        <v>3</v>
      </c>
      <c r="D28" s="52" t="e">
        <f>'US State and Local Policies'!$DO43</f>
        <v>#DIV/0!</v>
      </c>
    </row>
    <row r="29" spans="1:4" ht="13" x14ac:dyDescent="0.15">
      <c r="A29" s="74" t="str">
        <f>'US State and Local Policies'!A44</f>
        <v>21. Optimize methods of data collection</v>
      </c>
      <c r="B29" s="54" t="str">
        <f t="shared" si="4"/>
        <v>Optimize methods of data collection</v>
      </c>
      <c r="C29" s="49">
        <f>'US State and Local Policies'!$DN44+'US State and Local Policies'!$DH44</f>
        <v>4</v>
      </c>
      <c r="D29" s="52" t="e">
        <f>'US State and Local Policies'!$DO44</f>
        <v>#DIV/0!</v>
      </c>
    </row>
    <row r="30" spans="1:4" ht="13" x14ac:dyDescent="0.15">
      <c r="A30" s="74" t="str">
        <f>'US State and Local Policies'!A45</f>
        <v>22. Mandate ongoing data publication and updates</v>
      </c>
      <c r="B30" s="54" t="str">
        <f t="shared" si="4"/>
        <v>Mandate ongoing data publication and updates</v>
      </c>
      <c r="C30" s="49">
        <f>'US State and Local Policies'!$DN45+'US State and Local Policies'!$DH45</f>
        <v>38</v>
      </c>
      <c r="D30" s="52" t="e">
        <f>'US State and Local Policies'!$DO45</f>
        <v>#DIV/0!</v>
      </c>
    </row>
    <row r="31" spans="1:4" ht="13" x14ac:dyDescent="0.15">
      <c r="A31" s="74" t="str">
        <f>'US State and Local Policies'!A46</f>
        <v>23. Create permanent, lasting access to data</v>
      </c>
      <c r="B31" s="58" t="str">
        <f t="shared" si="4"/>
        <v>Create permanent, lasting access to data</v>
      </c>
      <c r="C31" s="49">
        <f>'US State and Local Policies'!$DN46+'US State and Local Policies'!$DH46</f>
        <v>11</v>
      </c>
      <c r="D31" s="52" t="e">
        <f>'US State and Local Policies'!$DO46</f>
        <v>#DIV/0!</v>
      </c>
    </row>
    <row r="32" spans="1:4" ht="13" x14ac:dyDescent="0.15">
      <c r="A32" s="61" t="str">
        <f>'US State and Local Policies'!A47</f>
        <v xml:space="preserve">How to Implement Policy </v>
      </c>
      <c r="B32" s="85" t="str">
        <f>A32</f>
        <v xml:space="preserve">How to Implement Policy </v>
      </c>
      <c r="C32" s="63"/>
      <c r="D32" s="65"/>
    </row>
    <row r="33" spans="1:4" ht="13" x14ac:dyDescent="0.15">
      <c r="A33" s="74" t="str">
        <f>'US State and Local Policies'!A48</f>
        <v xml:space="preserve">24. Create or appoint oversight authority </v>
      </c>
      <c r="B33" s="49" t="str">
        <f t="shared" ref="B33:B40" si="5">RIGHT(A33, LEN(A33)-4)</f>
        <v xml:space="preserve">Create or appoint oversight authority </v>
      </c>
      <c r="C33" s="49">
        <f>'US State and Local Policies'!$DN48+'US State and Local Policies'!$DH48</f>
        <v>53</v>
      </c>
      <c r="D33" s="52" t="e">
        <f>'US State and Local Policies'!$DO48</f>
        <v>#DIV/0!</v>
      </c>
    </row>
    <row r="34" spans="1:4" ht="13" x14ac:dyDescent="0.15">
      <c r="A34" s="74" t="str">
        <f>'US State and Local Policies'!A49</f>
        <v>25. Create guidance or other binding regulations for implementation</v>
      </c>
      <c r="B34" s="54" t="str">
        <f t="shared" si="5"/>
        <v>Create guidance or other binding regulations for implementation</v>
      </c>
      <c r="C34" s="49">
        <f>'US State and Local Policies'!$DN49+'US State and Local Policies'!$DH49</f>
        <v>37</v>
      </c>
      <c r="D34" s="52" t="e">
        <f>'US State and Local Policies'!$DO49</f>
        <v>#DIV/0!</v>
      </c>
    </row>
    <row r="35" spans="1:4" ht="13" x14ac:dyDescent="0.15">
      <c r="A35" s="74" t="str">
        <f>'US State and Local Policies'!A50</f>
        <v>26. Incorporate public perspectives into policy implementation</v>
      </c>
      <c r="B35" s="54" t="str">
        <f t="shared" si="5"/>
        <v>Incorporate public perspectives into policy implementation</v>
      </c>
      <c r="C35" s="49">
        <f>'US State and Local Policies'!$DN50+'US State and Local Policies'!$DH50</f>
        <v>36</v>
      </c>
      <c r="D35" s="52" t="e">
        <f>'US State and Local Policies'!$DO50</f>
        <v>#DIV/0!</v>
      </c>
    </row>
    <row r="36" spans="1:4" ht="13" x14ac:dyDescent="0.15">
      <c r="A36" s="74" t="str">
        <f>'US State and Local Policies'!A51</f>
        <v>27. Set appropriately ambitious timelines for implementation</v>
      </c>
      <c r="B36" s="54" t="str">
        <f t="shared" si="5"/>
        <v>Set appropriately ambitious timelines for implementation</v>
      </c>
      <c r="C36" s="49">
        <f>'US State and Local Policies'!$DN51+'US State and Local Policies'!$DH51</f>
        <v>30</v>
      </c>
      <c r="D36" s="52" t="e">
        <f>'US State and Local Policies'!$DO51</f>
        <v>#DIV/0!</v>
      </c>
    </row>
    <row r="37" spans="1:4" ht="13" x14ac:dyDescent="0.15">
      <c r="A37" s="74" t="str">
        <f>'US State and Local Policies'!A52</f>
        <v>28. Create processes to ensure data quality</v>
      </c>
      <c r="B37" s="54" t="str">
        <f t="shared" si="5"/>
        <v>Create processes to ensure data quality</v>
      </c>
      <c r="C37" s="49">
        <f>'US State and Local Policies'!$DN52+'US State and Local Policies'!$DH52</f>
        <v>25</v>
      </c>
      <c r="D37" s="52" t="e">
        <f>'US State and Local Policies'!$DO52</f>
        <v>#DIV/0!</v>
      </c>
    </row>
    <row r="38" spans="1:4" ht="13" x14ac:dyDescent="0.15">
      <c r="A38" s="74" t="str">
        <f>'US State and Local Policies'!A53</f>
        <v>29. Ensure sufficient funding for implementation</v>
      </c>
      <c r="B38" s="54" t="str">
        <f t="shared" si="5"/>
        <v>Ensure sufficient funding for implementation</v>
      </c>
      <c r="C38" s="49">
        <f>'US State and Local Policies'!$DN53+'US State and Local Policies'!$DH53</f>
        <v>8</v>
      </c>
      <c r="D38" s="52" t="e">
        <f>'US State and Local Policies'!$DO53</f>
        <v>#DIV/0!</v>
      </c>
    </row>
    <row r="39" spans="1:4" ht="13" x14ac:dyDescent="0.15">
      <c r="A39" s="74" t="str">
        <f>'US State and Local Policies'!A54</f>
        <v>30. Create or explore potential partnerships</v>
      </c>
      <c r="B39" s="54" t="str">
        <f t="shared" si="5"/>
        <v>Create or explore potential partnerships</v>
      </c>
      <c r="C39" s="49">
        <f>'US State and Local Policies'!$DN54+'US State and Local Policies'!$DH54</f>
        <v>24</v>
      </c>
      <c r="D39" s="52" t="e">
        <f>'US State and Local Policies'!$DO54</f>
        <v>#DIV/0!</v>
      </c>
    </row>
    <row r="40" spans="1:4" ht="13" x14ac:dyDescent="0.15">
      <c r="A40" s="177" t="str">
        <f>'US State and Local Policies'!A55</f>
        <v>31. Mandate future review for potential changes to this policy</v>
      </c>
      <c r="B40" s="54" t="str">
        <f t="shared" si="5"/>
        <v>Mandate future review for potential changes to this policy</v>
      </c>
      <c r="C40" s="49">
        <f>'US State and Local Policies'!$DN55+'US State and Local Policies'!$DH55</f>
        <v>35</v>
      </c>
      <c r="D40" s="52" t="e">
        <f>'US State and Local Policies'!$DO55</f>
        <v>#DIV/0!</v>
      </c>
    </row>
    <row r="41" spans="1:4" ht="13" x14ac:dyDescent="0.15">
      <c r="A41" s="183" t="e">
        <f>#REF!</f>
        <v>#REF!</v>
      </c>
      <c r="D41" s="2"/>
    </row>
    <row r="42" spans="1:4" ht="13" x14ac:dyDescent="0.15">
      <c r="A42" s="183">
        <f>'US State and Local Policies'!A62</f>
        <v>0</v>
      </c>
      <c r="D42" s="2"/>
    </row>
    <row r="43" spans="1:4" ht="13" x14ac:dyDescent="0.15">
      <c r="A43" s="183">
        <f>'US State and Local Policies'!A63</f>
        <v>0</v>
      </c>
      <c r="D43" s="2"/>
    </row>
    <row r="44" spans="1:4" ht="13" x14ac:dyDescent="0.15">
      <c r="A44" s="183">
        <f>'US State and Local Policies'!A64</f>
        <v>0</v>
      </c>
      <c r="B44" s="187"/>
      <c r="C44" s="187"/>
      <c r="D44" s="189"/>
    </row>
    <row r="45" spans="1:4" ht="13" x14ac:dyDescent="0.15">
      <c r="A45" s="183">
        <f>'US State and Local Policies'!A65</f>
        <v>0</v>
      </c>
      <c r="D45" s="2"/>
    </row>
    <row r="46" spans="1:4" ht="13" x14ac:dyDescent="0.15">
      <c r="A46" s="183">
        <f>'US State and Local Policies'!A66</f>
        <v>0</v>
      </c>
      <c r="D46" s="2"/>
    </row>
    <row r="47" spans="1:4" ht="13" x14ac:dyDescent="0.15">
      <c r="A47" s="183"/>
      <c r="D47" s="2"/>
    </row>
    <row r="48" spans="1:4" ht="13" x14ac:dyDescent="0.15">
      <c r="A48" s="183"/>
      <c r="D48" s="2"/>
    </row>
    <row r="49" spans="1:4" ht="13" x14ac:dyDescent="0.15">
      <c r="A49" s="183"/>
      <c r="D49" s="2"/>
    </row>
    <row r="50" spans="1:4" ht="13" x14ac:dyDescent="0.15">
      <c r="A50" s="183"/>
      <c r="D50" s="2"/>
    </row>
    <row r="51" spans="1:4" ht="13" x14ac:dyDescent="0.15">
      <c r="A51" s="183"/>
      <c r="D51" s="2"/>
    </row>
    <row r="52" spans="1:4" ht="13" x14ac:dyDescent="0.15">
      <c r="A52" s="183"/>
      <c r="D52" s="2"/>
    </row>
    <row r="53" spans="1:4" ht="13" x14ac:dyDescent="0.15">
      <c r="A53" s="183"/>
      <c r="D53" s="2"/>
    </row>
    <row r="54" spans="1:4" ht="13" x14ac:dyDescent="0.15">
      <c r="A54" s="183"/>
      <c r="D54" s="2"/>
    </row>
    <row r="55" spans="1:4" ht="13" x14ac:dyDescent="0.15">
      <c r="A55" s="183"/>
      <c r="D55" s="2"/>
    </row>
    <row r="56" spans="1:4" ht="13" x14ac:dyDescent="0.15">
      <c r="A56" s="183"/>
      <c r="D56" s="2"/>
    </row>
    <row r="57" spans="1:4" ht="13" x14ac:dyDescent="0.15">
      <c r="A57" s="183"/>
      <c r="D57" s="2"/>
    </row>
    <row r="58" spans="1:4" ht="13" x14ac:dyDescent="0.15">
      <c r="A58" s="183"/>
      <c r="D58" s="2"/>
    </row>
    <row r="59" spans="1:4" ht="13" x14ac:dyDescent="0.15">
      <c r="A59" s="183"/>
      <c r="D59" s="2"/>
    </row>
    <row r="60" spans="1:4" ht="13" x14ac:dyDescent="0.15">
      <c r="A60" s="183"/>
      <c r="D60" s="2"/>
    </row>
    <row r="61" spans="1:4" ht="13" x14ac:dyDescent="0.15">
      <c r="A61" s="183"/>
      <c r="D61" s="2"/>
    </row>
    <row r="62" spans="1:4" ht="13" x14ac:dyDescent="0.15">
      <c r="A62" s="183"/>
      <c r="D62" s="2"/>
    </row>
    <row r="63" spans="1:4" ht="13" x14ac:dyDescent="0.15">
      <c r="A63" s="183"/>
      <c r="D63" s="2"/>
    </row>
    <row r="64" spans="1:4" ht="13" x14ac:dyDescent="0.15">
      <c r="A64" s="183"/>
      <c r="D64" s="2"/>
    </row>
    <row r="65" spans="1:4" ht="13" x14ac:dyDescent="0.15">
      <c r="A65" s="183"/>
      <c r="D65" s="2"/>
    </row>
    <row r="66" spans="1:4" ht="13" x14ac:dyDescent="0.15">
      <c r="A66" s="183"/>
      <c r="D66" s="2"/>
    </row>
    <row r="67" spans="1:4" ht="13" x14ac:dyDescent="0.15">
      <c r="A67" s="183"/>
      <c r="D67" s="2"/>
    </row>
    <row r="68" spans="1:4" ht="13" x14ac:dyDescent="0.15">
      <c r="A68" s="183"/>
      <c r="D68" s="2"/>
    </row>
    <row r="69" spans="1:4" ht="13" x14ac:dyDescent="0.15">
      <c r="A69" s="183"/>
      <c r="D69" s="2"/>
    </row>
    <row r="70" spans="1:4" ht="13" x14ac:dyDescent="0.15">
      <c r="A70" s="183"/>
      <c r="D70" s="2"/>
    </row>
    <row r="71" spans="1:4" ht="13" x14ac:dyDescent="0.15">
      <c r="A71" s="183"/>
      <c r="D71" s="2"/>
    </row>
    <row r="72" spans="1:4" ht="13" x14ac:dyDescent="0.15">
      <c r="A72" s="183"/>
      <c r="D72" s="2"/>
    </row>
    <row r="73" spans="1:4" ht="13" x14ac:dyDescent="0.15">
      <c r="A73" s="183"/>
      <c r="D73" s="2"/>
    </row>
    <row r="74" spans="1:4" ht="13" x14ac:dyDescent="0.15">
      <c r="A74" s="183"/>
      <c r="D74" s="2"/>
    </row>
    <row r="75" spans="1:4" ht="13" x14ac:dyDescent="0.15">
      <c r="A75" s="183"/>
      <c r="D75" s="2"/>
    </row>
    <row r="76" spans="1:4" ht="13" x14ac:dyDescent="0.15">
      <c r="A76" s="183"/>
      <c r="C76" s="1"/>
      <c r="D76" s="189"/>
    </row>
    <row r="77" spans="1:4" ht="13" x14ac:dyDescent="0.15">
      <c r="A77" s="183"/>
      <c r="D77" s="2"/>
    </row>
    <row r="78" spans="1:4" ht="13" x14ac:dyDescent="0.15">
      <c r="A78" s="183"/>
      <c r="D78" s="2"/>
    </row>
    <row r="79" spans="1:4" ht="13" x14ac:dyDescent="0.15">
      <c r="A79" s="183"/>
      <c r="D79" s="2"/>
    </row>
    <row r="80" spans="1:4" ht="13" x14ac:dyDescent="0.15">
      <c r="A80" s="183"/>
      <c r="D80" s="2"/>
    </row>
    <row r="81" spans="1:4" ht="13" x14ac:dyDescent="0.15">
      <c r="A81" s="183"/>
      <c r="D81" s="2"/>
    </row>
    <row r="82" spans="1:4" ht="13" x14ac:dyDescent="0.15">
      <c r="A82" s="183"/>
      <c r="D82" s="2"/>
    </row>
    <row r="83" spans="1:4" ht="13" x14ac:dyDescent="0.15">
      <c r="A83" s="183"/>
      <c r="D83" s="2"/>
    </row>
    <row r="84" spans="1:4" ht="13" x14ac:dyDescent="0.15">
      <c r="A84" s="183"/>
      <c r="D84" s="2"/>
    </row>
    <row r="85" spans="1:4" ht="13" x14ac:dyDescent="0.15">
      <c r="A85" s="183"/>
      <c r="D85" s="2"/>
    </row>
    <row r="86" spans="1:4" ht="13" x14ac:dyDescent="0.15">
      <c r="A86" s="183"/>
      <c r="D86" s="2"/>
    </row>
    <row r="87" spans="1:4" ht="13" x14ac:dyDescent="0.15">
      <c r="A87" s="183"/>
      <c r="D87" s="2"/>
    </row>
    <row r="88" spans="1:4" ht="13" x14ac:dyDescent="0.15">
      <c r="A88" s="183"/>
      <c r="D88" s="2"/>
    </row>
    <row r="89" spans="1:4" ht="13" x14ac:dyDescent="0.15">
      <c r="A89" s="183"/>
      <c r="D89" s="2"/>
    </row>
    <row r="90" spans="1:4" ht="13" x14ac:dyDescent="0.15">
      <c r="A90" s="183"/>
      <c r="D90" s="2"/>
    </row>
    <row r="91" spans="1:4" ht="13" x14ac:dyDescent="0.15">
      <c r="A91" s="183"/>
      <c r="D91" s="2"/>
    </row>
    <row r="92" spans="1:4" ht="13" x14ac:dyDescent="0.15">
      <c r="A92" s="183"/>
      <c r="D92" s="2"/>
    </row>
    <row r="93" spans="1:4" ht="13" x14ac:dyDescent="0.15">
      <c r="A93" s="183"/>
      <c r="D93" s="2"/>
    </row>
    <row r="94" spans="1:4" ht="13" x14ac:dyDescent="0.15">
      <c r="A94" s="183"/>
      <c r="D94" s="2"/>
    </row>
    <row r="95" spans="1:4" ht="13" x14ac:dyDescent="0.15">
      <c r="A95" s="183"/>
      <c r="D95" s="2"/>
    </row>
    <row r="96" spans="1:4" ht="13" x14ac:dyDescent="0.15">
      <c r="A96" s="183"/>
      <c r="D96" s="2"/>
    </row>
    <row r="97" spans="1:4" ht="13" x14ac:dyDescent="0.15">
      <c r="A97" s="183"/>
      <c r="D97" s="2"/>
    </row>
    <row r="98" spans="1:4" ht="13" x14ac:dyDescent="0.15">
      <c r="A98" s="183"/>
      <c r="D98" s="2"/>
    </row>
    <row r="99" spans="1:4" ht="13" x14ac:dyDescent="0.15">
      <c r="A99" s="183"/>
      <c r="D99" s="2"/>
    </row>
    <row r="100" spans="1:4" ht="13" x14ac:dyDescent="0.15">
      <c r="A100" s="183"/>
      <c r="D100" s="2"/>
    </row>
    <row r="101" spans="1:4" ht="13" x14ac:dyDescent="0.15">
      <c r="A101" s="183"/>
      <c r="D101" s="2"/>
    </row>
    <row r="102" spans="1:4" ht="13" x14ac:dyDescent="0.15">
      <c r="A102" s="183"/>
      <c r="D102" s="2"/>
    </row>
    <row r="103" spans="1:4" ht="13" x14ac:dyDescent="0.15">
      <c r="A103" s="183"/>
      <c r="D103" s="2"/>
    </row>
    <row r="104" spans="1:4" ht="13" x14ac:dyDescent="0.15">
      <c r="A104" s="183"/>
      <c r="D104" s="2"/>
    </row>
    <row r="105" spans="1:4" ht="13" x14ac:dyDescent="0.15">
      <c r="A105" s="183"/>
      <c r="D105" s="2"/>
    </row>
    <row r="106" spans="1:4" ht="13" x14ac:dyDescent="0.15">
      <c r="A106" s="183"/>
      <c r="D106" s="2"/>
    </row>
    <row r="107" spans="1:4" ht="13" x14ac:dyDescent="0.15">
      <c r="A107" s="183"/>
      <c r="D107" s="2"/>
    </row>
    <row r="108" spans="1:4" ht="13" x14ac:dyDescent="0.15">
      <c r="A108" s="183"/>
      <c r="D108" s="2"/>
    </row>
    <row r="109" spans="1:4" ht="13" x14ac:dyDescent="0.15">
      <c r="A109" s="183"/>
      <c r="D109" s="2"/>
    </row>
    <row r="110" spans="1:4" ht="13" x14ac:dyDescent="0.15">
      <c r="A110" s="183"/>
      <c r="D110" s="2"/>
    </row>
    <row r="111" spans="1:4" ht="13" x14ac:dyDescent="0.15">
      <c r="A111" s="183"/>
      <c r="D111" s="2"/>
    </row>
    <row r="112" spans="1:4" ht="13" x14ac:dyDescent="0.15">
      <c r="A112" s="183"/>
      <c r="D112" s="2"/>
    </row>
    <row r="113" spans="1:4" ht="13" x14ac:dyDescent="0.15">
      <c r="A113" s="183"/>
      <c r="D113" s="2"/>
    </row>
    <row r="114" spans="1:4" ht="13" x14ac:dyDescent="0.15">
      <c r="A114" s="183"/>
      <c r="D114" s="2"/>
    </row>
    <row r="115" spans="1:4" ht="13" x14ac:dyDescent="0.15">
      <c r="A115" s="183"/>
      <c r="D115" s="2"/>
    </row>
    <row r="116" spans="1:4" ht="13" x14ac:dyDescent="0.15">
      <c r="A116" s="183"/>
      <c r="D116" s="2"/>
    </row>
    <row r="117" spans="1:4" ht="13" x14ac:dyDescent="0.15">
      <c r="A117" s="183"/>
      <c r="D117" s="2"/>
    </row>
    <row r="118" spans="1:4" ht="13" x14ac:dyDescent="0.15">
      <c r="A118" s="183"/>
      <c r="D118" s="2"/>
    </row>
    <row r="119" spans="1:4" ht="13" x14ac:dyDescent="0.15">
      <c r="A119" s="183"/>
      <c r="D119" s="2"/>
    </row>
    <row r="120" spans="1:4" ht="13" x14ac:dyDescent="0.15">
      <c r="A120" s="183"/>
      <c r="D120" s="2"/>
    </row>
    <row r="121" spans="1:4" ht="13" x14ac:dyDescent="0.15">
      <c r="A121" s="183"/>
      <c r="D121" s="2"/>
    </row>
    <row r="122" spans="1:4" ht="13" x14ac:dyDescent="0.15">
      <c r="A122" s="183"/>
      <c r="D122" s="2"/>
    </row>
    <row r="123" spans="1:4" ht="13" x14ac:dyDescent="0.15">
      <c r="A123" s="183"/>
      <c r="D123" s="2"/>
    </row>
    <row r="124" spans="1:4" ht="13" x14ac:dyDescent="0.15">
      <c r="A124" s="183"/>
      <c r="D124" s="2"/>
    </row>
    <row r="125" spans="1:4" ht="13" x14ac:dyDescent="0.15">
      <c r="A125" s="183"/>
      <c r="D125" s="2"/>
    </row>
    <row r="126" spans="1:4" ht="13" x14ac:dyDescent="0.15">
      <c r="A126" s="183"/>
      <c r="D126" s="2"/>
    </row>
    <row r="127" spans="1:4" ht="13" x14ac:dyDescent="0.15">
      <c r="A127" s="183"/>
      <c r="D127" s="2"/>
    </row>
    <row r="128" spans="1:4" ht="13" x14ac:dyDescent="0.15">
      <c r="A128" s="183"/>
      <c r="D128" s="2"/>
    </row>
    <row r="129" spans="1:4" ht="13" x14ac:dyDescent="0.15">
      <c r="A129" s="183"/>
      <c r="D129" s="2"/>
    </row>
    <row r="130" spans="1:4" ht="13" x14ac:dyDescent="0.15">
      <c r="A130" s="183"/>
      <c r="D130" s="2"/>
    </row>
    <row r="131" spans="1:4" ht="13" x14ac:dyDescent="0.15">
      <c r="A131" s="183"/>
      <c r="D131" s="2"/>
    </row>
    <row r="132" spans="1:4" ht="13" x14ac:dyDescent="0.15">
      <c r="A132" s="183"/>
      <c r="D132" s="2"/>
    </row>
    <row r="133" spans="1:4" ht="13" x14ac:dyDescent="0.15">
      <c r="A133" s="183"/>
      <c r="D133" s="2"/>
    </row>
    <row r="134" spans="1:4" ht="13" x14ac:dyDescent="0.15">
      <c r="A134" s="183"/>
      <c r="D134" s="2"/>
    </row>
    <row r="135" spans="1:4" ht="13" x14ac:dyDescent="0.15">
      <c r="A135" s="183"/>
      <c r="D135" s="2"/>
    </row>
    <row r="136" spans="1:4" ht="13" x14ac:dyDescent="0.15">
      <c r="A136" s="183"/>
      <c r="D136" s="2"/>
    </row>
    <row r="137" spans="1:4" ht="13" x14ac:dyDescent="0.15">
      <c r="A137" s="183"/>
      <c r="D137" s="2"/>
    </row>
    <row r="138" spans="1:4" ht="13" x14ac:dyDescent="0.15">
      <c r="A138" s="183"/>
      <c r="D138" s="2"/>
    </row>
    <row r="139" spans="1:4" ht="13" x14ac:dyDescent="0.15">
      <c r="A139" s="183"/>
      <c r="D139" s="2"/>
    </row>
    <row r="140" spans="1:4" ht="13" x14ac:dyDescent="0.15">
      <c r="A140" s="183"/>
      <c r="D140" s="2"/>
    </row>
    <row r="141" spans="1:4" ht="13" x14ac:dyDescent="0.15">
      <c r="A141" s="183"/>
      <c r="D141" s="2"/>
    </row>
    <row r="142" spans="1:4" ht="13" x14ac:dyDescent="0.15">
      <c r="A142" s="183"/>
      <c r="D142" s="2"/>
    </row>
    <row r="143" spans="1:4" ht="13" x14ac:dyDescent="0.15">
      <c r="A143" s="183"/>
      <c r="D143" s="2"/>
    </row>
    <row r="144" spans="1:4" ht="13" x14ac:dyDescent="0.15">
      <c r="A144" s="183"/>
      <c r="D144" s="2"/>
    </row>
    <row r="145" spans="1:4" ht="13" x14ac:dyDescent="0.15">
      <c r="A145" s="183"/>
      <c r="D145" s="2"/>
    </row>
    <row r="146" spans="1:4" ht="13" x14ac:dyDescent="0.15">
      <c r="A146" s="183"/>
      <c r="D146" s="2"/>
    </row>
    <row r="147" spans="1:4" ht="13" x14ac:dyDescent="0.15">
      <c r="A147" s="183"/>
      <c r="D147" s="2"/>
    </row>
    <row r="148" spans="1:4" ht="13" x14ac:dyDescent="0.15">
      <c r="A148" s="183"/>
      <c r="D148" s="2"/>
    </row>
    <row r="149" spans="1:4" ht="13" x14ac:dyDescent="0.15">
      <c r="A149" s="183"/>
      <c r="D149" s="2"/>
    </row>
    <row r="150" spans="1:4" ht="13" x14ac:dyDescent="0.15">
      <c r="A150" s="183"/>
      <c r="D150" s="2"/>
    </row>
    <row r="151" spans="1:4" ht="13" x14ac:dyDescent="0.15">
      <c r="A151" s="183"/>
      <c r="D151" s="2"/>
    </row>
    <row r="152" spans="1:4" ht="13" x14ac:dyDescent="0.15">
      <c r="A152" s="183"/>
      <c r="D152" s="2"/>
    </row>
    <row r="153" spans="1:4" ht="13" x14ac:dyDescent="0.15">
      <c r="A153" s="183"/>
      <c r="D153" s="2"/>
    </row>
    <row r="154" spans="1:4" ht="13" x14ac:dyDescent="0.15">
      <c r="A154" s="183"/>
      <c r="D154" s="2"/>
    </row>
    <row r="155" spans="1:4" ht="13" x14ac:dyDescent="0.15">
      <c r="A155" s="183"/>
      <c r="D155" s="2"/>
    </row>
    <row r="156" spans="1:4" ht="13" x14ac:dyDescent="0.15">
      <c r="A156" s="183"/>
      <c r="D156" s="2"/>
    </row>
    <row r="157" spans="1:4" ht="13" x14ac:dyDescent="0.15">
      <c r="A157" s="183"/>
      <c r="D157" s="2"/>
    </row>
    <row r="158" spans="1:4" ht="13" x14ac:dyDescent="0.15">
      <c r="A158" s="183"/>
      <c r="D158" s="2"/>
    </row>
    <row r="159" spans="1:4" ht="13" x14ac:dyDescent="0.15">
      <c r="A159" s="183"/>
      <c r="D159" s="2"/>
    </row>
    <row r="160" spans="1:4" ht="13" x14ac:dyDescent="0.15">
      <c r="A160" s="183"/>
      <c r="D160" s="2"/>
    </row>
    <row r="161" spans="1:4" ht="13" x14ac:dyDescent="0.15">
      <c r="A161" s="183"/>
      <c r="D161" s="2"/>
    </row>
    <row r="162" spans="1:4" ht="13" x14ac:dyDescent="0.15">
      <c r="A162" s="183"/>
      <c r="D162" s="2"/>
    </row>
    <row r="163" spans="1:4" ht="13" x14ac:dyDescent="0.15">
      <c r="A163" s="183"/>
      <c r="D163" s="2"/>
    </row>
    <row r="164" spans="1:4" ht="13" x14ac:dyDescent="0.15">
      <c r="A164" s="183"/>
      <c r="D164" s="2"/>
    </row>
    <row r="165" spans="1:4" ht="13" x14ac:dyDescent="0.15">
      <c r="A165" s="183"/>
      <c r="D165" s="2"/>
    </row>
    <row r="166" spans="1:4" ht="13" x14ac:dyDescent="0.15">
      <c r="A166" s="183"/>
      <c r="D166" s="2"/>
    </row>
    <row r="167" spans="1:4" ht="13" x14ac:dyDescent="0.15">
      <c r="A167" s="183"/>
      <c r="D167" s="2"/>
    </row>
    <row r="168" spans="1:4" ht="13" x14ac:dyDescent="0.15">
      <c r="A168" s="183"/>
      <c r="D168" s="2"/>
    </row>
    <row r="169" spans="1:4" ht="13" x14ac:dyDescent="0.15">
      <c r="A169" s="183"/>
      <c r="D169" s="2"/>
    </row>
    <row r="170" spans="1:4" ht="13" x14ac:dyDescent="0.15">
      <c r="A170" s="183"/>
      <c r="D170" s="2"/>
    </row>
    <row r="171" spans="1:4" ht="13" x14ac:dyDescent="0.15">
      <c r="A171" s="183"/>
      <c r="D171" s="2"/>
    </row>
    <row r="172" spans="1:4" ht="13" x14ac:dyDescent="0.15">
      <c r="A172" s="183"/>
      <c r="D172" s="2"/>
    </row>
    <row r="173" spans="1:4" ht="13" x14ac:dyDescent="0.15">
      <c r="A173" s="183"/>
      <c r="D173" s="2"/>
    </row>
    <row r="174" spans="1:4" ht="13" x14ac:dyDescent="0.15">
      <c r="A174" s="183"/>
      <c r="D174" s="2"/>
    </row>
    <row r="175" spans="1:4" ht="13" x14ac:dyDescent="0.15">
      <c r="A175" s="183"/>
      <c r="D175" s="2"/>
    </row>
    <row r="176" spans="1:4" ht="13" x14ac:dyDescent="0.15">
      <c r="A176" s="183"/>
      <c r="D176" s="2"/>
    </row>
    <row r="177" spans="1:4" ht="13" x14ac:dyDescent="0.15">
      <c r="A177" s="183"/>
      <c r="D177" s="2"/>
    </row>
    <row r="178" spans="1:4" ht="13" x14ac:dyDescent="0.15">
      <c r="A178" s="183"/>
      <c r="D178" s="2"/>
    </row>
    <row r="179" spans="1:4" ht="13" x14ac:dyDescent="0.15">
      <c r="A179" s="183"/>
      <c r="D179" s="2"/>
    </row>
    <row r="180" spans="1:4" ht="13" x14ac:dyDescent="0.15">
      <c r="A180" s="183"/>
      <c r="D180" s="2"/>
    </row>
    <row r="181" spans="1:4" ht="13" x14ac:dyDescent="0.15">
      <c r="A181" s="183"/>
      <c r="D181" s="2"/>
    </row>
    <row r="182" spans="1:4" ht="13" x14ac:dyDescent="0.15">
      <c r="A182" s="183"/>
      <c r="D182" s="2"/>
    </row>
    <row r="183" spans="1:4" ht="13" x14ac:dyDescent="0.15">
      <c r="A183" s="183"/>
      <c r="D183" s="2"/>
    </row>
    <row r="184" spans="1:4" ht="13" x14ac:dyDescent="0.15">
      <c r="A184" s="183"/>
      <c r="D184" s="2"/>
    </row>
    <row r="185" spans="1:4" ht="13" x14ac:dyDescent="0.15">
      <c r="A185" s="183"/>
      <c r="D185" s="2"/>
    </row>
    <row r="186" spans="1:4" ht="13" x14ac:dyDescent="0.15">
      <c r="A186" s="183"/>
      <c r="D186" s="2"/>
    </row>
    <row r="187" spans="1:4" ht="13" x14ac:dyDescent="0.15">
      <c r="A187" s="183"/>
      <c r="D187" s="2"/>
    </row>
    <row r="188" spans="1:4" ht="13" x14ac:dyDescent="0.15">
      <c r="A188" s="183"/>
      <c r="D188" s="2"/>
    </row>
    <row r="189" spans="1:4" ht="13" x14ac:dyDescent="0.15">
      <c r="A189" s="183"/>
      <c r="D189" s="2"/>
    </row>
    <row r="190" spans="1:4" ht="13" x14ac:dyDescent="0.15">
      <c r="A190" s="183"/>
      <c r="D190" s="2"/>
    </row>
    <row r="191" spans="1:4" ht="13" x14ac:dyDescent="0.15">
      <c r="A191" s="183"/>
      <c r="D191" s="2"/>
    </row>
    <row r="192" spans="1:4" ht="13" x14ac:dyDescent="0.15">
      <c r="A192" s="183"/>
      <c r="D192" s="2"/>
    </row>
    <row r="193" spans="1:4" ht="13" x14ac:dyDescent="0.15">
      <c r="A193" s="183"/>
      <c r="D193" s="2"/>
    </row>
    <row r="194" spans="1:4" ht="13" x14ac:dyDescent="0.15">
      <c r="A194" s="183"/>
      <c r="D194" s="2"/>
    </row>
    <row r="195" spans="1:4" ht="13" x14ac:dyDescent="0.15">
      <c r="A195" s="183"/>
      <c r="D195" s="2"/>
    </row>
    <row r="196" spans="1:4" ht="13" x14ac:dyDescent="0.15">
      <c r="A196" s="183"/>
      <c r="D196" s="2"/>
    </row>
    <row r="197" spans="1:4" ht="13" x14ac:dyDescent="0.15">
      <c r="A197" s="183"/>
      <c r="D197" s="2"/>
    </row>
    <row r="198" spans="1:4" ht="13" x14ac:dyDescent="0.15">
      <c r="A198" s="183"/>
      <c r="D198" s="2"/>
    </row>
    <row r="199" spans="1:4" ht="13" x14ac:dyDescent="0.15">
      <c r="A199" s="183"/>
      <c r="D199" s="2"/>
    </row>
    <row r="200" spans="1:4" ht="13" x14ac:dyDescent="0.15">
      <c r="A200" s="183"/>
      <c r="D200" s="2"/>
    </row>
    <row r="201" spans="1:4" ht="13" x14ac:dyDescent="0.15">
      <c r="A201" s="183"/>
      <c r="D201" s="2"/>
    </row>
    <row r="202" spans="1:4" ht="13" x14ac:dyDescent="0.15">
      <c r="A202" s="183"/>
      <c r="D202" s="2"/>
    </row>
    <row r="203" spans="1:4" ht="13" x14ac:dyDescent="0.15">
      <c r="A203" s="183"/>
      <c r="D203" s="2"/>
    </row>
    <row r="204" spans="1:4" ht="13" x14ac:dyDescent="0.15">
      <c r="A204" s="183"/>
      <c r="D204" s="2"/>
    </row>
    <row r="205" spans="1:4" ht="13" x14ac:dyDescent="0.15">
      <c r="A205" s="183"/>
      <c r="D205" s="2"/>
    </row>
    <row r="206" spans="1:4" ht="13" x14ac:dyDescent="0.15">
      <c r="A206" s="183"/>
      <c r="D206" s="2"/>
    </row>
    <row r="207" spans="1:4" ht="13" x14ac:dyDescent="0.15">
      <c r="A207" s="183"/>
      <c r="D207" s="2"/>
    </row>
    <row r="208" spans="1:4" ht="13" x14ac:dyDescent="0.15">
      <c r="A208" s="183"/>
      <c r="D208" s="2"/>
    </row>
    <row r="209" spans="1:4" ht="13" x14ac:dyDescent="0.15">
      <c r="A209" s="183"/>
      <c r="D209" s="2"/>
    </row>
    <row r="210" spans="1:4" ht="13" x14ac:dyDescent="0.15">
      <c r="A210" s="183"/>
      <c r="D210" s="2"/>
    </row>
    <row r="211" spans="1:4" ht="13" x14ac:dyDescent="0.15">
      <c r="A211" s="183"/>
      <c r="D211" s="2"/>
    </row>
    <row r="212" spans="1:4" ht="13" x14ac:dyDescent="0.15">
      <c r="A212" s="183"/>
      <c r="D212" s="2"/>
    </row>
    <row r="213" spans="1:4" ht="13" x14ac:dyDescent="0.15">
      <c r="A213" s="183"/>
      <c r="D213" s="2"/>
    </row>
    <row r="214" spans="1:4" ht="13" x14ac:dyDescent="0.15">
      <c r="A214" s="183"/>
      <c r="D214" s="2"/>
    </row>
    <row r="215" spans="1:4" ht="13" x14ac:dyDescent="0.15">
      <c r="A215" s="183"/>
      <c r="D215" s="2"/>
    </row>
    <row r="216" spans="1:4" ht="13" x14ac:dyDescent="0.15">
      <c r="A216" s="183"/>
      <c r="D216" s="2"/>
    </row>
    <row r="217" spans="1:4" ht="13" x14ac:dyDescent="0.15">
      <c r="A217" s="183"/>
      <c r="D217" s="2"/>
    </row>
    <row r="218" spans="1:4" ht="13" x14ac:dyDescent="0.15">
      <c r="A218" s="183"/>
      <c r="D218" s="2"/>
    </row>
    <row r="219" spans="1:4" ht="13" x14ac:dyDescent="0.15">
      <c r="A219" s="183"/>
      <c r="D219" s="2"/>
    </row>
    <row r="220" spans="1:4" ht="13" x14ac:dyDescent="0.15">
      <c r="A220" s="183"/>
      <c r="D220" s="2"/>
    </row>
    <row r="221" spans="1:4" ht="13" x14ac:dyDescent="0.15">
      <c r="A221" s="183"/>
      <c r="D221" s="2"/>
    </row>
    <row r="222" spans="1:4" ht="13" x14ac:dyDescent="0.15">
      <c r="A222" s="183"/>
      <c r="D222" s="2"/>
    </row>
    <row r="223" spans="1:4" ht="13" x14ac:dyDescent="0.15">
      <c r="A223" s="183"/>
      <c r="D223" s="2"/>
    </row>
    <row r="224" spans="1:4" ht="13" x14ac:dyDescent="0.15">
      <c r="A224" s="183"/>
      <c r="D224" s="2"/>
    </row>
    <row r="225" spans="1:4" ht="13" x14ac:dyDescent="0.15">
      <c r="A225" s="183"/>
      <c r="D225" s="2"/>
    </row>
    <row r="226" spans="1:4" ht="13" x14ac:dyDescent="0.15">
      <c r="A226" s="183"/>
      <c r="D226" s="2"/>
    </row>
    <row r="227" spans="1:4" ht="13" x14ac:dyDescent="0.15">
      <c r="A227" s="183"/>
      <c r="D227" s="2"/>
    </row>
    <row r="228" spans="1:4" ht="13" x14ac:dyDescent="0.15">
      <c r="A228" s="183"/>
      <c r="D228" s="2"/>
    </row>
    <row r="229" spans="1:4" ht="13" x14ac:dyDescent="0.15">
      <c r="A229" s="183"/>
      <c r="D229" s="2"/>
    </row>
    <row r="230" spans="1:4" ht="13" x14ac:dyDescent="0.15">
      <c r="A230" s="183"/>
      <c r="D230" s="2"/>
    </row>
    <row r="231" spans="1:4" ht="13" x14ac:dyDescent="0.15">
      <c r="A231" s="183"/>
      <c r="D231" s="2"/>
    </row>
    <row r="232" spans="1:4" ht="13" x14ac:dyDescent="0.15">
      <c r="A232" s="183"/>
      <c r="D232" s="2"/>
    </row>
    <row r="233" spans="1:4" ht="13" x14ac:dyDescent="0.15">
      <c r="A233" s="183"/>
      <c r="D233" s="2"/>
    </row>
    <row r="234" spans="1:4" ht="13" x14ac:dyDescent="0.15">
      <c r="A234" s="183"/>
      <c r="D234" s="2"/>
    </row>
    <row r="235" spans="1:4" ht="13" x14ac:dyDescent="0.15">
      <c r="A235" s="183"/>
      <c r="D235" s="2"/>
    </row>
    <row r="236" spans="1:4" ht="13" x14ac:dyDescent="0.15">
      <c r="A236" s="183"/>
      <c r="D236" s="2"/>
    </row>
    <row r="237" spans="1:4" ht="13" x14ac:dyDescent="0.15">
      <c r="A237" s="183"/>
      <c r="D237" s="2"/>
    </row>
    <row r="238" spans="1:4" ht="13" x14ac:dyDescent="0.15">
      <c r="A238" s="183"/>
      <c r="D238" s="2"/>
    </row>
    <row r="239" spans="1:4" ht="13" x14ac:dyDescent="0.15">
      <c r="A239" s="183"/>
      <c r="D239" s="2"/>
    </row>
    <row r="240" spans="1:4" ht="13" x14ac:dyDescent="0.15">
      <c r="A240" s="183"/>
      <c r="D240" s="2"/>
    </row>
    <row r="241" spans="1:4" ht="13" x14ac:dyDescent="0.15">
      <c r="A241" s="183"/>
      <c r="D241" s="2"/>
    </row>
    <row r="242" spans="1:4" ht="13" x14ac:dyDescent="0.15">
      <c r="A242" s="183"/>
      <c r="D242" s="2"/>
    </row>
    <row r="243" spans="1:4" ht="13" x14ac:dyDescent="0.15">
      <c r="A243" s="183"/>
      <c r="D243" s="2"/>
    </row>
    <row r="244" spans="1:4" ht="13" x14ac:dyDescent="0.15">
      <c r="A244" s="183"/>
      <c r="D244" s="2"/>
    </row>
    <row r="245" spans="1:4" ht="13" x14ac:dyDescent="0.15">
      <c r="A245" s="183"/>
      <c r="D245" s="2"/>
    </row>
    <row r="246" spans="1:4" ht="13" x14ac:dyDescent="0.15">
      <c r="A246" s="183"/>
      <c r="D246" s="2"/>
    </row>
    <row r="247" spans="1:4" ht="13" x14ac:dyDescent="0.15">
      <c r="A247" s="183"/>
      <c r="D247" s="2"/>
    </row>
    <row r="248" spans="1:4" ht="13" x14ac:dyDescent="0.15">
      <c r="A248" s="183"/>
      <c r="D248" s="2"/>
    </row>
    <row r="249" spans="1:4" ht="13" x14ac:dyDescent="0.15">
      <c r="A249" s="183"/>
      <c r="D249" s="2"/>
    </row>
    <row r="250" spans="1:4" ht="13" x14ac:dyDescent="0.15">
      <c r="A250" s="183"/>
      <c r="D250" s="2"/>
    </row>
    <row r="251" spans="1:4" ht="13" x14ac:dyDescent="0.15">
      <c r="A251" s="183"/>
      <c r="D251" s="2"/>
    </row>
    <row r="252" spans="1:4" ht="13" x14ac:dyDescent="0.15">
      <c r="A252" s="183"/>
      <c r="D252" s="2"/>
    </row>
    <row r="253" spans="1:4" ht="13" x14ac:dyDescent="0.15">
      <c r="A253" s="183"/>
      <c r="D253" s="2"/>
    </row>
    <row r="254" spans="1:4" ht="13" x14ac:dyDescent="0.15">
      <c r="A254" s="183"/>
      <c r="D254" s="2"/>
    </row>
    <row r="255" spans="1:4" ht="13" x14ac:dyDescent="0.15">
      <c r="A255" s="183"/>
      <c r="D255" s="2"/>
    </row>
    <row r="256" spans="1:4" ht="13" x14ac:dyDescent="0.15">
      <c r="A256" s="183"/>
      <c r="D256" s="2"/>
    </row>
    <row r="257" spans="1:4" ht="13" x14ac:dyDescent="0.15">
      <c r="A257" s="183"/>
      <c r="D257" s="2"/>
    </row>
    <row r="258" spans="1:4" ht="13" x14ac:dyDescent="0.15">
      <c r="A258" s="183"/>
      <c r="D258" s="2"/>
    </row>
    <row r="259" spans="1:4" ht="13" x14ac:dyDescent="0.15">
      <c r="A259" s="183"/>
      <c r="D259" s="2"/>
    </row>
    <row r="260" spans="1:4" ht="13" x14ac:dyDescent="0.15">
      <c r="A260" s="183"/>
      <c r="D260" s="2"/>
    </row>
    <row r="261" spans="1:4" ht="13" x14ac:dyDescent="0.15">
      <c r="A261" s="183"/>
      <c r="D261" s="2"/>
    </row>
    <row r="262" spans="1:4" ht="13" x14ac:dyDescent="0.15">
      <c r="A262" s="183"/>
      <c r="D262" s="2"/>
    </row>
    <row r="263" spans="1:4" ht="13" x14ac:dyDescent="0.15">
      <c r="A263" s="183"/>
      <c r="D263" s="2"/>
    </row>
    <row r="264" spans="1:4" ht="13" x14ac:dyDescent="0.15">
      <c r="A264" s="183"/>
      <c r="D264" s="2"/>
    </row>
    <row r="265" spans="1:4" ht="13" x14ac:dyDescent="0.15">
      <c r="A265" s="183"/>
      <c r="D265" s="2"/>
    </row>
    <row r="266" spans="1:4" ht="13" x14ac:dyDescent="0.15">
      <c r="A266" s="183"/>
      <c r="D266" s="2"/>
    </row>
    <row r="267" spans="1:4" ht="13" x14ac:dyDescent="0.15">
      <c r="A267" s="183"/>
      <c r="D267" s="2"/>
    </row>
    <row r="268" spans="1:4" ht="13" x14ac:dyDescent="0.15">
      <c r="A268" s="183"/>
      <c r="D268" s="2"/>
    </row>
    <row r="269" spans="1:4" ht="13" x14ac:dyDescent="0.15">
      <c r="A269" s="183"/>
      <c r="D269" s="2"/>
    </row>
    <row r="270" spans="1:4" ht="13" x14ac:dyDescent="0.15">
      <c r="A270" s="183"/>
      <c r="D270" s="2"/>
    </row>
    <row r="271" spans="1:4" ht="13" x14ac:dyDescent="0.15">
      <c r="A271" s="183"/>
      <c r="D271" s="2"/>
    </row>
    <row r="272" spans="1:4" ht="13" x14ac:dyDescent="0.15">
      <c r="A272" s="183"/>
      <c r="D272" s="2"/>
    </row>
    <row r="273" spans="1:4" ht="13" x14ac:dyDescent="0.15">
      <c r="A273" s="183"/>
      <c r="D273" s="2"/>
    </row>
    <row r="274" spans="1:4" ht="13" x14ac:dyDescent="0.15">
      <c r="A274" s="183"/>
      <c r="D274" s="2"/>
    </row>
    <row r="275" spans="1:4" ht="13" x14ac:dyDescent="0.15">
      <c r="A275" s="183"/>
      <c r="D275" s="2"/>
    </row>
    <row r="276" spans="1:4" ht="13" x14ac:dyDescent="0.15">
      <c r="A276" s="183"/>
      <c r="D276" s="2"/>
    </row>
    <row r="277" spans="1:4" ht="13" x14ac:dyDescent="0.15">
      <c r="A277" s="183"/>
      <c r="D277" s="2"/>
    </row>
    <row r="278" spans="1:4" ht="13" x14ac:dyDescent="0.15">
      <c r="A278" s="183"/>
      <c r="D278" s="2"/>
    </row>
    <row r="279" spans="1:4" ht="13" x14ac:dyDescent="0.15">
      <c r="A279" s="183"/>
      <c r="D279" s="2"/>
    </row>
    <row r="280" spans="1:4" ht="13" x14ac:dyDescent="0.15">
      <c r="A280" s="183"/>
      <c r="D280" s="2"/>
    </row>
    <row r="281" spans="1:4" ht="13" x14ac:dyDescent="0.15">
      <c r="A281" s="183"/>
      <c r="D281" s="2"/>
    </row>
    <row r="282" spans="1:4" ht="13" x14ac:dyDescent="0.15">
      <c r="A282" s="183"/>
      <c r="D282" s="2"/>
    </row>
    <row r="283" spans="1:4" ht="13" x14ac:dyDescent="0.15">
      <c r="A283" s="183"/>
      <c r="D283" s="2"/>
    </row>
    <row r="284" spans="1:4" ht="13" x14ac:dyDescent="0.15">
      <c r="A284" s="183"/>
      <c r="D284" s="2"/>
    </row>
    <row r="285" spans="1:4" ht="13" x14ac:dyDescent="0.15">
      <c r="A285" s="183"/>
      <c r="D285" s="2"/>
    </row>
    <row r="286" spans="1:4" ht="13" x14ac:dyDescent="0.15">
      <c r="A286" s="183"/>
      <c r="D286" s="2"/>
    </row>
    <row r="287" spans="1:4" ht="13" x14ac:dyDescent="0.15">
      <c r="A287" s="183"/>
      <c r="D287" s="2"/>
    </row>
    <row r="288" spans="1:4" ht="13" x14ac:dyDescent="0.15">
      <c r="A288" s="183"/>
      <c r="D288" s="2"/>
    </row>
    <row r="289" spans="1:4" ht="13" x14ac:dyDescent="0.15">
      <c r="A289" s="183"/>
      <c r="D289" s="2"/>
    </row>
    <row r="290" spans="1:4" ht="13" x14ac:dyDescent="0.15">
      <c r="A290" s="183"/>
      <c r="D290" s="2"/>
    </row>
    <row r="291" spans="1:4" ht="13" x14ac:dyDescent="0.15">
      <c r="A291" s="183"/>
      <c r="D291" s="2"/>
    </row>
    <row r="292" spans="1:4" ht="13" x14ac:dyDescent="0.15">
      <c r="A292" s="183"/>
      <c r="D292" s="2"/>
    </row>
    <row r="293" spans="1:4" ht="13" x14ac:dyDescent="0.15">
      <c r="A293" s="183"/>
      <c r="D293" s="2"/>
    </row>
    <row r="294" spans="1:4" ht="13" x14ac:dyDescent="0.15">
      <c r="A294" s="183"/>
      <c r="D294" s="2"/>
    </row>
    <row r="295" spans="1:4" ht="13" x14ac:dyDescent="0.15">
      <c r="A295" s="183"/>
      <c r="D295" s="2"/>
    </row>
    <row r="296" spans="1:4" ht="13" x14ac:dyDescent="0.15">
      <c r="A296" s="183"/>
      <c r="D296" s="2"/>
    </row>
    <row r="297" spans="1:4" ht="13" x14ac:dyDescent="0.15">
      <c r="A297" s="183"/>
      <c r="D297" s="2"/>
    </row>
    <row r="298" spans="1:4" ht="13" x14ac:dyDescent="0.15">
      <c r="A298" s="183"/>
      <c r="D298" s="2"/>
    </row>
    <row r="299" spans="1:4" ht="13" x14ac:dyDescent="0.15">
      <c r="A299" s="183"/>
      <c r="D299" s="2"/>
    </row>
    <row r="300" spans="1:4" ht="13" x14ac:dyDescent="0.15">
      <c r="A300" s="183"/>
      <c r="D300" s="2"/>
    </row>
    <row r="301" spans="1:4" ht="13" x14ac:dyDescent="0.15">
      <c r="A301" s="183"/>
      <c r="D301" s="2"/>
    </row>
    <row r="302" spans="1:4" ht="13" x14ac:dyDescent="0.15">
      <c r="A302" s="183"/>
      <c r="D302" s="2"/>
    </row>
    <row r="303" spans="1:4" ht="13" x14ac:dyDescent="0.15">
      <c r="A303" s="183"/>
      <c r="D303" s="2"/>
    </row>
    <row r="304" spans="1:4" ht="13" x14ac:dyDescent="0.15">
      <c r="A304" s="183"/>
      <c r="D304" s="2"/>
    </row>
    <row r="305" spans="1:4" ht="13" x14ac:dyDescent="0.15">
      <c r="A305" s="183"/>
      <c r="D305" s="2"/>
    </row>
    <row r="306" spans="1:4" ht="13" x14ac:dyDescent="0.15">
      <c r="A306" s="183"/>
      <c r="D306" s="2"/>
    </row>
    <row r="307" spans="1:4" ht="13" x14ac:dyDescent="0.15">
      <c r="A307" s="183"/>
      <c r="D307" s="2"/>
    </row>
    <row r="308" spans="1:4" ht="13" x14ac:dyDescent="0.15">
      <c r="A308" s="183"/>
      <c r="D308" s="2"/>
    </row>
    <row r="309" spans="1:4" ht="13" x14ac:dyDescent="0.15">
      <c r="A309" s="183"/>
      <c r="D309" s="2"/>
    </row>
    <row r="310" spans="1:4" ht="13" x14ac:dyDescent="0.15">
      <c r="A310" s="183"/>
      <c r="D310" s="2"/>
    </row>
    <row r="311" spans="1:4" ht="13" x14ac:dyDescent="0.15">
      <c r="A311" s="183"/>
      <c r="D311" s="2"/>
    </row>
    <row r="312" spans="1:4" ht="13" x14ac:dyDescent="0.15">
      <c r="A312" s="183"/>
      <c r="D312" s="2"/>
    </row>
    <row r="313" spans="1:4" ht="13" x14ac:dyDescent="0.15">
      <c r="A313" s="183"/>
      <c r="D313" s="2"/>
    </row>
    <row r="314" spans="1:4" ht="13" x14ac:dyDescent="0.15">
      <c r="A314" s="183"/>
      <c r="D314" s="2"/>
    </row>
    <row r="315" spans="1:4" ht="13" x14ac:dyDescent="0.15">
      <c r="A315" s="183"/>
      <c r="D315" s="2"/>
    </row>
    <row r="316" spans="1:4" ht="13" x14ac:dyDescent="0.15">
      <c r="A316" s="183"/>
      <c r="D316" s="2"/>
    </row>
    <row r="317" spans="1:4" ht="13" x14ac:dyDescent="0.15">
      <c r="A317" s="183"/>
      <c r="D317" s="2"/>
    </row>
    <row r="318" spans="1:4" ht="13" x14ac:dyDescent="0.15">
      <c r="A318" s="183"/>
      <c r="D318" s="2"/>
    </row>
    <row r="319" spans="1:4" ht="13" x14ac:dyDescent="0.15">
      <c r="A319" s="183"/>
      <c r="D319" s="2"/>
    </row>
    <row r="320" spans="1:4" ht="13" x14ac:dyDescent="0.15">
      <c r="A320" s="183"/>
      <c r="D320" s="2"/>
    </row>
    <row r="321" spans="1:4" ht="13" x14ac:dyDescent="0.15">
      <c r="A321" s="183"/>
      <c r="D321" s="2"/>
    </row>
    <row r="322" spans="1:4" ht="13" x14ac:dyDescent="0.15">
      <c r="A322" s="183"/>
      <c r="D322" s="2"/>
    </row>
    <row r="323" spans="1:4" ht="13" x14ac:dyDescent="0.15">
      <c r="A323" s="183"/>
      <c r="D323" s="2"/>
    </row>
    <row r="324" spans="1:4" ht="13" x14ac:dyDescent="0.15">
      <c r="A324" s="183"/>
      <c r="D324" s="2"/>
    </row>
    <row r="325" spans="1:4" ht="13" x14ac:dyDescent="0.15">
      <c r="A325" s="183"/>
      <c r="D325" s="2"/>
    </row>
    <row r="326" spans="1:4" ht="13" x14ac:dyDescent="0.15">
      <c r="A326" s="183"/>
      <c r="D326" s="2"/>
    </row>
    <row r="327" spans="1:4" ht="13" x14ac:dyDescent="0.15">
      <c r="A327" s="183"/>
      <c r="D327" s="2"/>
    </row>
    <row r="328" spans="1:4" ht="13" x14ac:dyDescent="0.15">
      <c r="A328" s="183"/>
      <c r="D328" s="2"/>
    </row>
    <row r="329" spans="1:4" ht="13" x14ac:dyDescent="0.15">
      <c r="A329" s="183"/>
      <c r="D329" s="2"/>
    </row>
    <row r="330" spans="1:4" ht="13" x14ac:dyDescent="0.15">
      <c r="A330" s="183"/>
      <c r="D330" s="2"/>
    </row>
    <row r="331" spans="1:4" ht="13" x14ac:dyDescent="0.15">
      <c r="A331" s="183"/>
      <c r="D331" s="2"/>
    </row>
    <row r="332" spans="1:4" ht="13" x14ac:dyDescent="0.15">
      <c r="A332" s="183"/>
      <c r="D332" s="2"/>
    </row>
    <row r="333" spans="1:4" ht="13" x14ac:dyDescent="0.15">
      <c r="A333" s="183"/>
      <c r="D333" s="2"/>
    </row>
    <row r="334" spans="1:4" ht="13" x14ac:dyDescent="0.15">
      <c r="A334" s="183"/>
      <c r="D334" s="2"/>
    </row>
    <row r="335" spans="1:4" ht="13" x14ac:dyDescent="0.15">
      <c r="A335" s="183"/>
      <c r="D335" s="2"/>
    </row>
    <row r="336" spans="1:4" ht="13" x14ac:dyDescent="0.15">
      <c r="A336" s="183"/>
      <c r="D336" s="2"/>
    </row>
    <row r="337" spans="1:4" ht="13" x14ac:dyDescent="0.15">
      <c r="A337" s="183"/>
      <c r="D337" s="2"/>
    </row>
    <row r="338" spans="1:4" ht="13" x14ac:dyDescent="0.15">
      <c r="A338" s="183"/>
      <c r="D338" s="2"/>
    </row>
    <row r="339" spans="1:4" ht="13" x14ac:dyDescent="0.15">
      <c r="A339" s="183"/>
      <c r="D339" s="2"/>
    </row>
    <row r="340" spans="1:4" ht="13" x14ac:dyDescent="0.15">
      <c r="A340" s="183"/>
      <c r="D340" s="2"/>
    </row>
    <row r="341" spans="1:4" ht="13" x14ac:dyDescent="0.15">
      <c r="A341" s="183"/>
      <c r="D341" s="2"/>
    </row>
    <row r="342" spans="1:4" ht="13" x14ac:dyDescent="0.15">
      <c r="A342" s="183"/>
      <c r="D342" s="2"/>
    </row>
    <row r="343" spans="1:4" ht="13" x14ac:dyDescent="0.15">
      <c r="A343" s="183"/>
      <c r="D343" s="2"/>
    </row>
    <row r="344" spans="1:4" ht="13" x14ac:dyDescent="0.15">
      <c r="A344" s="183"/>
      <c r="D344" s="2"/>
    </row>
    <row r="345" spans="1:4" ht="13" x14ac:dyDescent="0.15">
      <c r="A345" s="183"/>
      <c r="D345" s="2"/>
    </row>
    <row r="346" spans="1:4" ht="13" x14ac:dyDescent="0.15">
      <c r="A346" s="183"/>
      <c r="D346" s="2"/>
    </row>
    <row r="347" spans="1:4" ht="13" x14ac:dyDescent="0.15">
      <c r="A347" s="183"/>
      <c r="D347" s="2"/>
    </row>
    <row r="348" spans="1:4" ht="13" x14ac:dyDescent="0.15">
      <c r="A348" s="183"/>
      <c r="D348" s="2"/>
    </row>
    <row r="349" spans="1:4" ht="13" x14ac:dyDescent="0.15">
      <c r="A349" s="183"/>
      <c r="D349" s="2"/>
    </row>
    <row r="350" spans="1:4" ht="13" x14ac:dyDescent="0.15">
      <c r="A350" s="183"/>
      <c r="D350" s="2"/>
    </row>
    <row r="351" spans="1:4" ht="13" x14ac:dyDescent="0.15">
      <c r="A351" s="183"/>
      <c r="D351" s="2"/>
    </row>
    <row r="352" spans="1:4" ht="13" x14ac:dyDescent="0.15">
      <c r="A352" s="183"/>
      <c r="D352" s="2"/>
    </row>
    <row r="353" spans="1:4" ht="13" x14ac:dyDescent="0.15">
      <c r="A353" s="183"/>
      <c r="D353" s="2"/>
    </row>
    <row r="354" spans="1:4" ht="13" x14ac:dyDescent="0.15">
      <c r="A354" s="183"/>
      <c r="D354" s="2"/>
    </row>
    <row r="355" spans="1:4" ht="13" x14ac:dyDescent="0.15">
      <c r="A355" s="183"/>
      <c r="D355" s="2"/>
    </row>
    <row r="356" spans="1:4" ht="13" x14ac:dyDescent="0.15">
      <c r="A356" s="183"/>
      <c r="D356" s="2"/>
    </row>
    <row r="357" spans="1:4" ht="13" x14ac:dyDescent="0.15">
      <c r="A357" s="183"/>
      <c r="D357" s="2"/>
    </row>
    <row r="358" spans="1:4" ht="13" x14ac:dyDescent="0.15">
      <c r="A358" s="183"/>
      <c r="D358" s="2"/>
    </row>
    <row r="359" spans="1:4" ht="13" x14ac:dyDescent="0.15">
      <c r="A359" s="183"/>
      <c r="D359" s="2"/>
    </row>
    <row r="360" spans="1:4" ht="13" x14ac:dyDescent="0.15">
      <c r="A360" s="183"/>
      <c r="D360" s="2"/>
    </row>
    <row r="361" spans="1:4" ht="13" x14ac:dyDescent="0.15">
      <c r="A361" s="183"/>
      <c r="D361" s="2"/>
    </row>
    <row r="362" spans="1:4" ht="13" x14ac:dyDescent="0.15">
      <c r="A362" s="183"/>
      <c r="D362" s="2"/>
    </row>
    <row r="363" spans="1:4" ht="13" x14ac:dyDescent="0.15">
      <c r="A363" s="183"/>
      <c r="D363" s="2"/>
    </row>
    <row r="364" spans="1:4" ht="13" x14ac:dyDescent="0.15">
      <c r="A364" s="183"/>
      <c r="D364" s="2"/>
    </row>
    <row r="365" spans="1:4" ht="13" x14ac:dyDescent="0.15">
      <c r="A365" s="183"/>
      <c r="D365" s="2"/>
    </row>
    <row r="366" spans="1:4" ht="13" x14ac:dyDescent="0.15">
      <c r="A366" s="183"/>
      <c r="D366" s="2"/>
    </row>
    <row r="367" spans="1:4" ht="13" x14ac:dyDescent="0.15">
      <c r="A367" s="183"/>
      <c r="D367" s="2"/>
    </row>
    <row r="368" spans="1:4" ht="13" x14ac:dyDescent="0.15">
      <c r="A368" s="183"/>
      <c r="D368" s="2"/>
    </row>
    <row r="369" spans="1:4" ht="13" x14ac:dyDescent="0.15">
      <c r="A369" s="183"/>
      <c r="D369" s="2"/>
    </row>
    <row r="370" spans="1:4" ht="13" x14ac:dyDescent="0.15">
      <c r="A370" s="183"/>
      <c r="D370" s="2"/>
    </row>
    <row r="371" spans="1:4" ht="13" x14ac:dyDescent="0.15">
      <c r="A371" s="183"/>
      <c r="D371" s="2"/>
    </row>
    <row r="372" spans="1:4" ht="13" x14ac:dyDescent="0.15">
      <c r="A372" s="183"/>
      <c r="D372" s="2"/>
    </row>
    <row r="373" spans="1:4" ht="13" x14ac:dyDescent="0.15">
      <c r="A373" s="183"/>
      <c r="D373" s="2"/>
    </row>
    <row r="374" spans="1:4" ht="13" x14ac:dyDescent="0.15">
      <c r="A374" s="183"/>
      <c r="D374" s="2"/>
    </row>
    <row r="375" spans="1:4" ht="13" x14ac:dyDescent="0.15">
      <c r="A375" s="183"/>
      <c r="D375" s="2"/>
    </row>
    <row r="376" spans="1:4" ht="13" x14ac:dyDescent="0.15">
      <c r="A376" s="183"/>
      <c r="D376" s="2"/>
    </row>
    <row r="377" spans="1:4" ht="13" x14ac:dyDescent="0.15">
      <c r="A377" s="183"/>
      <c r="D377" s="2"/>
    </row>
    <row r="378" spans="1:4" ht="13" x14ac:dyDescent="0.15">
      <c r="A378" s="183"/>
      <c r="D378" s="2"/>
    </row>
    <row r="379" spans="1:4" ht="13" x14ac:dyDescent="0.15">
      <c r="A379" s="183"/>
      <c r="D379" s="2"/>
    </row>
    <row r="380" spans="1:4" ht="13" x14ac:dyDescent="0.15">
      <c r="A380" s="183"/>
      <c r="D380" s="2"/>
    </row>
    <row r="381" spans="1:4" ht="13" x14ac:dyDescent="0.15">
      <c r="A381" s="183"/>
      <c r="D381" s="2"/>
    </row>
    <row r="382" spans="1:4" ht="13" x14ac:dyDescent="0.15">
      <c r="A382" s="183"/>
      <c r="D382" s="2"/>
    </row>
    <row r="383" spans="1:4" ht="13" x14ac:dyDescent="0.15">
      <c r="A383" s="183"/>
      <c r="D383" s="2"/>
    </row>
    <row r="384" spans="1:4" ht="13" x14ac:dyDescent="0.15">
      <c r="A384" s="183"/>
      <c r="D384" s="2"/>
    </row>
    <row r="385" spans="1:4" ht="13" x14ac:dyDescent="0.15">
      <c r="A385" s="183"/>
      <c r="D385" s="2"/>
    </row>
    <row r="386" spans="1:4" ht="13" x14ac:dyDescent="0.15">
      <c r="A386" s="183"/>
      <c r="D386" s="2"/>
    </row>
    <row r="387" spans="1:4" ht="13" x14ac:dyDescent="0.15">
      <c r="A387" s="183"/>
      <c r="D387" s="2"/>
    </row>
    <row r="388" spans="1:4" ht="13" x14ac:dyDescent="0.15">
      <c r="A388" s="183"/>
      <c r="D388" s="2"/>
    </row>
    <row r="389" spans="1:4" ht="13" x14ac:dyDescent="0.15">
      <c r="A389" s="183"/>
      <c r="D389" s="2"/>
    </row>
    <row r="390" spans="1:4" ht="13" x14ac:dyDescent="0.15">
      <c r="A390" s="183"/>
      <c r="D390" s="2"/>
    </row>
    <row r="391" spans="1:4" ht="13" x14ac:dyDescent="0.15">
      <c r="A391" s="183"/>
      <c r="D391" s="2"/>
    </row>
    <row r="392" spans="1:4" ht="13" x14ac:dyDescent="0.15">
      <c r="A392" s="183"/>
      <c r="D392" s="2"/>
    </row>
    <row r="393" spans="1:4" ht="13" x14ac:dyDescent="0.15">
      <c r="A393" s="183"/>
      <c r="D393" s="2"/>
    </row>
    <row r="394" spans="1:4" ht="13" x14ac:dyDescent="0.15">
      <c r="A394" s="183"/>
      <c r="D394" s="2"/>
    </row>
    <row r="395" spans="1:4" ht="13" x14ac:dyDescent="0.15">
      <c r="A395" s="183"/>
      <c r="D395" s="2"/>
    </row>
    <row r="396" spans="1:4" ht="13" x14ac:dyDescent="0.15">
      <c r="A396" s="183"/>
      <c r="D396" s="2"/>
    </row>
    <row r="397" spans="1:4" ht="13" x14ac:dyDescent="0.15">
      <c r="A397" s="183"/>
      <c r="D397" s="2"/>
    </row>
    <row r="398" spans="1:4" ht="13" x14ac:dyDescent="0.15">
      <c r="A398" s="183"/>
      <c r="D398" s="2"/>
    </row>
    <row r="399" spans="1:4" ht="13" x14ac:dyDescent="0.15">
      <c r="A399" s="183"/>
      <c r="D399" s="2"/>
    </row>
    <row r="400" spans="1:4" ht="13" x14ac:dyDescent="0.15">
      <c r="A400" s="183"/>
      <c r="D400" s="2"/>
    </row>
    <row r="401" spans="1:4" ht="13" x14ac:dyDescent="0.15">
      <c r="A401" s="183"/>
      <c r="D401" s="2"/>
    </row>
    <row r="402" spans="1:4" ht="13" x14ac:dyDescent="0.15">
      <c r="A402" s="183"/>
      <c r="D402" s="2"/>
    </row>
    <row r="403" spans="1:4" ht="13" x14ac:dyDescent="0.15">
      <c r="A403" s="183"/>
      <c r="D403" s="2"/>
    </row>
    <row r="404" spans="1:4" ht="13" x14ac:dyDescent="0.15">
      <c r="A404" s="183"/>
      <c r="D404" s="2"/>
    </row>
    <row r="405" spans="1:4" ht="13" x14ac:dyDescent="0.15">
      <c r="A405" s="183"/>
      <c r="D405" s="2"/>
    </row>
    <row r="406" spans="1:4" ht="13" x14ac:dyDescent="0.15">
      <c r="A406" s="183"/>
      <c r="D406" s="2"/>
    </row>
    <row r="407" spans="1:4" ht="13" x14ac:dyDescent="0.15">
      <c r="A407" s="183"/>
      <c r="D407" s="2"/>
    </row>
    <row r="408" spans="1:4" ht="13" x14ac:dyDescent="0.15">
      <c r="A408" s="183"/>
      <c r="D408" s="2"/>
    </row>
    <row r="409" spans="1:4" ht="13" x14ac:dyDescent="0.15">
      <c r="A409" s="183"/>
      <c r="D409" s="2"/>
    </row>
    <row r="410" spans="1:4" ht="13" x14ac:dyDescent="0.15">
      <c r="A410" s="183"/>
      <c r="D410" s="2"/>
    </row>
    <row r="411" spans="1:4" ht="13" x14ac:dyDescent="0.15">
      <c r="A411" s="183"/>
      <c r="D411" s="2"/>
    </row>
    <row r="412" spans="1:4" ht="13" x14ac:dyDescent="0.15">
      <c r="A412" s="183"/>
      <c r="D412" s="2"/>
    </row>
    <row r="413" spans="1:4" ht="13" x14ac:dyDescent="0.15">
      <c r="A413" s="183"/>
      <c r="D413" s="2"/>
    </row>
    <row r="414" spans="1:4" ht="13" x14ac:dyDescent="0.15">
      <c r="A414" s="183"/>
      <c r="D414" s="2"/>
    </row>
    <row r="415" spans="1:4" ht="13" x14ac:dyDescent="0.15">
      <c r="A415" s="183"/>
      <c r="D415" s="2"/>
    </row>
    <row r="416" spans="1:4" ht="13" x14ac:dyDescent="0.15">
      <c r="A416" s="183"/>
      <c r="D416" s="2"/>
    </row>
    <row r="417" spans="1:4" ht="13" x14ac:dyDescent="0.15">
      <c r="A417" s="183"/>
      <c r="D417" s="2"/>
    </row>
    <row r="418" spans="1:4" ht="13" x14ac:dyDescent="0.15">
      <c r="A418" s="183"/>
      <c r="D418" s="2"/>
    </row>
    <row r="419" spans="1:4" ht="13" x14ac:dyDescent="0.15">
      <c r="A419" s="183"/>
      <c r="D419" s="2"/>
    </row>
    <row r="420" spans="1:4" ht="13" x14ac:dyDescent="0.15">
      <c r="A420" s="183"/>
      <c r="D420" s="2"/>
    </row>
    <row r="421" spans="1:4" ht="13" x14ac:dyDescent="0.15">
      <c r="A421" s="183"/>
      <c r="D421" s="2"/>
    </row>
    <row r="422" spans="1:4" ht="13" x14ac:dyDescent="0.15">
      <c r="A422" s="183"/>
      <c r="D422" s="2"/>
    </row>
    <row r="423" spans="1:4" ht="13" x14ac:dyDescent="0.15">
      <c r="A423" s="183"/>
      <c r="D423" s="2"/>
    </row>
    <row r="424" spans="1:4" ht="13" x14ac:dyDescent="0.15">
      <c r="A424" s="183"/>
      <c r="D424" s="2"/>
    </row>
    <row r="425" spans="1:4" ht="13" x14ac:dyDescent="0.15">
      <c r="A425" s="183"/>
      <c r="D425" s="2"/>
    </row>
    <row r="426" spans="1:4" ht="13" x14ac:dyDescent="0.15">
      <c r="A426" s="183"/>
      <c r="D426" s="2"/>
    </row>
    <row r="427" spans="1:4" ht="13" x14ac:dyDescent="0.15">
      <c r="A427" s="183"/>
      <c r="D427" s="2"/>
    </row>
    <row r="428" spans="1:4" ht="13" x14ac:dyDescent="0.15">
      <c r="A428" s="183"/>
      <c r="D428" s="2"/>
    </row>
    <row r="429" spans="1:4" ht="13" x14ac:dyDescent="0.15">
      <c r="A429" s="183"/>
      <c r="D429" s="2"/>
    </row>
    <row r="430" spans="1:4" ht="13" x14ac:dyDescent="0.15">
      <c r="A430" s="183"/>
      <c r="D430" s="2"/>
    </row>
    <row r="431" spans="1:4" ht="13" x14ac:dyDescent="0.15">
      <c r="A431" s="183"/>
      <c r="D431" s="2"/>
    </row>
    <row r="432" spans="1:4" ht="13" x14ac:dyDescent="0.15">
      <c r="A432" s="183"/>
      <c r="D432" s="2"/>
    </row>
    <row r="433" spans="1:4" ht="13" x14ac:dyDescent="0.15">
      <c r="A433" s="183"/>
      <c r="D433" s="2"/>
    </row>
    <row r="434" spans="1:4" ht="13" x14ac:dyDescent="0.15">
      <c r="A434" s="183"/>
      <c r="D434" s="2"/>
    </row>
    <row r="435" spans="1:4" ht="13" x14ac:dyDescent="0.15">
      <c r="A435" s="183"/>
      <c r="D435" s="2"/>
    </row>
    <row r="436" spans="1:4" ht="13" x14ac:dyDescent="0.15">
      <c r="A436" s="183"/>
      <c r="D436" s="2"/>
    </row>
    <row r="437" spans="1:4" ht="13" x14ac:dyDescent="0.15">
      <c r="A437" s="183"/>
      <c r="D437" s="2"/>
    </row>
    <row r="438" spans="1:4" ht="13" x14ac:dyDescent="0.15">
      <c r="A438" s="183"/>
      <c r="D438" s="2"/>
    </row>
    <row r="439" spans="1:4" ht="13" x14ac:dyDescent="0.15">
      <c r="A439" s="183"/>
      <c r="D439" s="2"/>
    </row>
    <row r="440" spans="1:4" ht="13" x14ac:dyDescent="0.15">
      <c r="A440" s="183"/>
      <c r="D440" s="2"/>
    </row>
    <row r="441" spans="1:4" ht="13" x14ac:dyDescent="0.15">
      <c r="A441" s="183"/>
      <c r="D441" s="2"/>
    </row>
    <row r="442" spans="1:4" ht="13" x14ac:dyDescent="0.15">
      <c r="A442" s="183"/>
      <c r="D442" s="2"/>
    </row>
    <row r="443" spans="1:4" ht="13" x14ac:dyDescent="0.15">
      <c r="A443" s="183"/>
      <c r="D443" s="2"/>
    </row>
    <row r="444" spans="1:4" ht="13" x14ac:dyDescent="0.15">
      <c r="A444" s="183"/>
      <c r="D444" s="2"/>
    </row>
    <row r="445" spans="1:4" ht="13" x14ac:dyDescent="0.15">
      <c r="A445" s="183"/>
      <c r="D445" s="2"/>
    </row>
    <row r="446" spans="1:4" ht="13" x14ac:dyDescent="0.15">
      <c r="A446" s="183"/>
      <c r="D446" s="2"/>
    </row>
    <row r="447" spans="1:4" ht="13" x14ac:dyDescent="0.15">
      <c r="A447" s="183"/>
      <c r="D447" s="2"/>
    </row>
    <row r="448" spans="1:4" ht="13" x14ac:dyDescent="0.15">
      <c r="A448" s="183"/>
      <c r="D448" s="2"/>
    </row>
    <row r="449" spans="1:4" ht="13" x14ac:dyDescent="0.15">
      <c r="A449" s="183"/>
      <c r="D449" s="2"/>
    </row>
    <row r="450" spans="1:4" ht="13" x14ac:dyDescent="0.15">
      <c r="A450" s="183"/>
      <c r="D450" s="2"/>
    </row>
    <row r="451" spans="1:4" ht="13" x14ac:dyDescent="0.15">
      <c r="A451" s="183"/>
      <c r="D451" s="2"/>
    </row>
    <row r="452" spans="1:4" ht="13" x14ac:dyDescent="0.15">
      <c r="A452" s="183"/>
      <c r="D452" s="2"/>
    </row>
    <row r="453" spans="1:4" ht="13" x14ac:dyDescent="0.15">
      <c r="A453" s="183"/>
      <c r="D453" s="2"/>
    </row>
    <row r="454" spans="1:4" ht="13" x14ac:dyDescent="0.15">
      <c r="A454" s="183"/>
      <c r="D454" s="2"/>
    </row>
    <row r="455" spans="1:4" ht="13" x14ac:dyDescent="0.15">
      <c r="A455" s="183"/>
      <c r="D455" s="2"/>
    </row>
    <row r="456" spans="1:4" ht="13" x14ac:dyDescent="0.15">
      <c r="A456" s="183"/>
      <c r="D456" s="2"/>
    </row>
    <row r="457" spans="1:4" ht="13" x14ac:dyDescent="0.15">
      <c r="A457" s="183"/>
      <c r="D457" s="2"/>
    </row>
    <row r="458" spans="1:4" ht="13" x14ac:dyDescent="0.15">
      <c r="A458" s="183"/>
      <c r="D458" s="2"/>
    </row>
    <row r="459" spans="1:4" ht="13" x14ac:dyDescent="0.15">
      <c r="A459" s="183"/>
      <c r="D459" s="2"/>
    </row>
    <row r="460" spans="1:4" ht="13" x14ac:dyDescent="0.15">
      <c r="A460" s="183"/>
      <c r="D460" s="2"/>
    </row>
    <row r="461" spans="1:4" ht="13" x14ac:dyDescent="0.15">
      <c r="A461" s="183"/>
      <c r="D461" s="2"/>
    </row>
    <row r="462" spans="1:4" ht="13" x14ac:dyDescent="0.15">
      <c r="A462" s="183"/>
      <c r="D462" s="2"/>
    </row>
    <row r="463" spans="1:4" ht="13" x14ac:dyDescent="0.15">
      <c r="A463" s="183"/>
      <c r="D463" s="2"/>
    </row>
    <row r="464" spans="1:4" ht="13" x14ac:dyDescent="0.15">
      <c r="A464" s="183"/>
      <c r="D464" s="2"/>
    </row>
    <row r="465" spans="1:4" ht="13" x14ac:dyDescent="0.15">
      <c r="A465" s="183"/>
      <c r="D465" s="2"/>
    </row>
    <row r="466" spans="1:4" ht="13" x14ac:dyDescent="0.15">
      <c r="A466" s="183"/>
      <c r="D466" s="2"/>
    </row>
    <row r="467" spans="1:4" ht="13" x14ac:dyDescent="0.15">
      <c r="A467" s="183"/>
      <c r="D467" s="2"/>
    </row>
    <row r="468" spans="1:4" ht="13" x14ac:dyDescent="0.15">
      <c r="A468" s="183"/>
      <c r="D468" s="2"/>
    </row>
    <row r="469" spans="1:4" ht="13" x14ac:dyDescent="0.15">
      <c r="A469" s="183"/>
      <c r="D469" s="2"/>
    </row>
    <row r="470" spans="1:4" ht="13" x14ac:dyDescent="0.15">
      <c r="A470" s="183"/>
      <c r="D470" s="2"/>
    </row>
    <row r="471" spans="1:4" ht="13" x14ac:dyDescent="0.15">
      <c r="A471" s="183"/>
      <c r="D471" s="2"/>
    </row>
    <row r="472" spans="1:4" ht="13" x14ac:dyDescent="0.15">
      <c r="A472" s="183"/>
      <c r="D472" s="2"/>
    </row>
    <row r="473" spans="1:4" ht="13" x14ac:dyDescent="0.15">
      <c r="A473" s="183"/>
      <c r="D473" s="2"/>
    </row>
    <row r="474" spans="1:4" ht="13" x14ac:dyDescent="0.15">
      <c r="A474" s="183"/>
      <c r="D474" s="2"/>
    </row>
    <row r="475" spans="1:4" ht="13" x14ac:dyDescent="0.15">
      <c r="A475" s="183"/>
      <c r="D475" s="2"/>
    </row>
    <row r="476" spans="1:4" ht="13" x14ac:dyDescent="0.15">
      <c r="A476" s="183"/>
      <c r="D476" s="2"/>
    </row>
    <row r="477" spans="1:4" ht="13" x14ac:dyDescent="0.15">
      <c r="A477" s="183"/>
      <c r="D477" s="2"/>
    </row>
    <row r="478" spans="1:4" ht="13" x14ac:dyDescent="0.15">
      <c r="A478" s="183"/>
      <c r="D478" s="2"/>
    </row>
    <row r="479" spans="1:4" ht="13" x14ac:dyDescent="0.15">
      <c r="A479" s="183"/>
      <c r="D479" s="2"/>
    </row>
    <row r="480" spans="1:4" ht="13" x14ac:dyDescent="0.15">
      <c r="A480" s="183"/>
      <c r="D480" s="2"/>
    </row>
    <row r="481" spans="1:4" ht="13" x14ac:dyDescent="0.15">
      <c r="A481" s="183"/>
      <c r="D481" s="2"/>
    </row>
    <row r="482" spans="1:4" ht="13" x14ac:dyDescent="0.15">
      <c r="A482" s="183"/>
      <c r="D482" s="2"/>
    </row>
    <row r="483" spans="1:4" ht="13" x14ac:dyDescent="0.15">
      <c r="A483" s="183"/>
      <c r="D483" s="2"/>
    </row>
    <row r="484" spans="1:4" ht="13" x14ac:dyDescent="0.15">
      <c r="A484" s="183"/>
      <c r="D484" s="2"/>
    </row>
    <row r="485" spans="1:4" ht="13" x14ac:dyDescent="0.15">
      <c r="A485" s="183"/>
      <c r="D485" s="2"/>
    </row>
    <row r="486" spans="1:4" ht="13" x14ac:dyDescent="0.15">
      <c r="A486" s="183"/>
      <c r="D486" s="2"/>
    </row>
    <row r="487" spans="1:4" ht="13" x14ac:dyDescent="0.15">
      <c r="A487" s="183"/>
      <c r="D487" s="2"/>
    </row>
    <row r="488" spans="1:4" ht="13" x14ac:dyDescent="0.15">
      <c r="A488" s="183"/>
      <c r="D488" s="2"/>
    </row>
    <row r="489" spans="1:4" ht="13" x14ac:dyDescent="0.15">
      <c r="A489" s="183"/>
      <c r="D489" s="2"/>
    </row>
    <row r="490" spans="1:4" ht="13" x14ac:dyDescent="0.15">
      <c r="A490" s="183"/>
      <c r="D490" s="2"/>
    </row>
    <row r="491" spans="1:4" ht="13" x14ac:dyDescent="0.15">
      <c r="A491" s="183"/>
      <c r="D491" s="2"/>
    </row>
    <row r="492" spans="1:4" ht="13" x14ac:dyDescent="0.15">
      <c r="A492" s="183"/>
      <c r="D492" s="2"/>
    </row>
    <row r="493" spans="1:4" ht="13" x14ac:dyDescent="0.15">
      <c r="A493" s="183"/>
      <c r="D493" s="2"/>
    </row>
    <row r="494" spans="1:4" ht="13" x14ac:dyDescent="0.15">
      <c r="A494" s="183"/>
      <c r="D494" s="2"/>
    </row>
    <row r="495" spans="1:4" ht="13" x14ac:dyDescent="0.15">
      <c r="A495" s="183"/>
      <c r="D495" s="2"/>
    </row>
    <row r="496" spans="1:4" ht="13" x14ac:dyDescent="0.15">
      <c r="A496" s="183"/>
      <c r="D496" s="2"/>
    </row>
    <row r="497" spans="1:4" ht="13" x14ac:dyDescent="0.15">
      <c r="A497" s="183"/>
      <c r="D497" s="2"/>
    </row>
    <row r="498" spans="1:4" ht="13" x14ac:dyDescent="0.15">
      <c r="A498" s="183"/>
      <c r="D498" s="2"/>
    </row>
    <row r="499" spans="1:4" ht="13" x14ac:dyDescent="0.15">
      <c r="A499" s="183"/>
      <c r="D499" s="2"/>
    </row>
    <row r="500" spans="1:4" ht="13" x14ac:dyDescent="0.15">
      <c r="A500" s="183"/>
      <c r="D500" s="2"/>
    </row>
    <row r="501" spans="1:4" ht="13" x14ac:dyDescent="0.15">
      <c r="A501" s="183"/>
      <c r="D501" s="2"/>
    </row>
    <row r="502" spans="1:4" ht="13" x14ac:dyDescent="0.15">
      <c r="A502" s="183"/>
      <c r="D502" s="2"/>
    </row>
    <row r="503" spans="1:4" ht="13" x14ac:dyDescent="0.15">
      <c r="A503" s="183"/>
      <c r="D503" s="2"/>
    </row>
    <row r="504" spans="1:4" ht="13" x14ac:dyDescent="0.15">
      <c r="A504" s="183"/>
      <c r="D504" s="2"/>
    </row>
    <row r="505" spans="1:4" ht="13" x14ac:dyDescent="0.15">
      <c r="A505" s="183"/>
      <c r="D505" s="2"/>
    </row>
    <row r="506" spans="1:4" ht="13" x14ac:dyDescent="0.15">
      <c r="A506" s="183"/>
      <c r="D506" s="2"/>
    </row>
    <row r="507" spans="1:4" ht="13" x14ac:dyDescent="0.15">
      <c r="A507" s="183"/>
      <c r="D507" s="2"/>
    </row>
    <row r="508" spans="1:4" ht="13" x14ac:dyDescent="0.15">
      <c r="A508" s="183"/>
      <c r="D508" s="2"/>
    </row>
    <row r="509" spans="1:4" ht="13" x14ac:dyDescent="0.15">
      <c r="A509" s="183"/>
      <c r="D509" s="2"/>
    </row>
    <row r="510" spans="1:4" ht="13" x14ac:dyDescent="0.15">
      <c r="A510" s="183"/>
      <c r="D510" s="2"/>
    </row>
    <row r="511" spans="1:4" ht="13" x14ac:dyDescent="0.15">
      <c r="A511" s="183"/>
      <c r="D511" s="2"/>
    </row>
    <row r="512" spans="1:4" ht="13" x14ac:dyDescent="0.15">
      <c r="A512" s="183"/>
      <c r="D512" s="2"/>
    </row>
    <row r="513" spans="1:4" ht="13" x14ac:dyDescent="0.15">
      <c r="A513" s="183"/>
      <c r="D513" s="2"/>
    </row>
    <row r="514" spans="1:4" ht="13" x14ac:dyDescent="0.15">
      <c r="A514" s="183"/>
      <c r="D514" s="2"/>
    </row>
    <row r="515" spans="1:4" ht="13" x14ac:dyDescent="0.15">
      <c r="A515" s="183"/>
      <c r="D515" s="2"/>
    </row>
    <row r="516" spans="1:4" ht="13" x14ac:dyDescent="0.15">
      <c r="A516" s="183"/>
      <c r="D516" s="2"/>
    </row>
    <row r="517" spans="1:4" ht="13" x14ac:dyDescent="0.15">
      <c r="A517" s="183"/>
      <c r="D517" s="2"/>
    </row>
    <row r="518" spans="1:4" ht="13" x14ac:dyDescent="0.15">
      <c r="A518" s="183"/>
      <c r="D518" s="2"/>
    </row>
    <row r="519" spans="1:4" ht="13" x14ac:dyDescent="0.15">
      <c r="A519" s="183"/>
      <c r="D519" s="2"/>
    </row>
    <row r="520" spans="1:4" ht="13" x14ac:dyDescent="0.15">
      <c r="A520" s="183"/>
      <c r="D520" s="2"/>
    </row>
    <row r="521" spans="1:4" ht="13" x14ac:dyDescent="0.15">
      <c r="A521" s="183"/>
      <c r="D521" s="2"/>
    </row>
    <row r="522" spans="1:4" ht="13" x14ac:dyDescent="0.15">
      <c r="A522" s="183"/>
      <c r="D522" s="2"/>
    </row>
    <row r="523" spans="1:4" ht="13" x14ac:dyDescent="0.15">
      <c r="A523" s="183"/>
      <c r="D523" s="2"/>
    </row>
    <row r="524" spans="1:4" ht="13" x14ac:dyDescent="0.15">
      <c r="A524" s="183"/>
      <c r="D524" s="2"/>
    </row>
    <row r="525" spans="1:4" ht="13" x14ac:dyDescent="0.15">
      <c r="A525" s="183"/>
      <c r="D525" s="2"/>
    </row>
    <row r="526" spans="1:4" ht="13" x14ac:dyDescent="0.15">
      <c r="A526" s="183"/>
      <c r="D526" s="2"/>
    </row>
    <row r="527" spans="1:4" ht="13" x14ac:dyDescent="0.15">
      <c r="A527" s="183"/>
      <c r="D527" s="2"/>
    </row>
    <row r="528" spans="1:4" ht="13" x14ac:dyDescent="0.15">
      <c r="A528" s="183"/>
      <c r="D528" s="2"/>
    </row>
    <row r="529" spans="1:4" ht="13" x14ac:dyDescent="0.15">
      <c r="A529" s="183"/>
      <c r="D529" s="2"/>
    </row>
    <row r="530" spans="1:4" ht="13" x14ac:dyDescent="0.15">
      <c r="A530" s="183"/>
      <c r="D530" s="2"/>
    </row>
    <row r="531" spans="1:4" ht="13" x14ac:dyDescent="0.15">
      <c r="A531" s="183"/>
      <c r="D531" s="2"/>
    </row>
    <row r="532" spans="1:4" ht="13" x14ac:dyDescent="0.15">
      <c r="A532" s="183"/>
      <c r="D532" s="2"/>
    </row>
    <row r="533" spans="1:4" ht="13" x14ac:dyDescent="0.15">
      <c r="A533" s="183"/>
      <c r="D533" s="2"/>
    </row>
    <row r="534" spans="1:4" ht="13" x14ac:dyDescent="0.15">
      <c r="A534" s="183"/>
      <c r="D534" s="2"/>
    </row>
    <row r="535" spans="1:4" ht="13" x14ac:dyDescent="0.15">
      <c r="A535" s="183"/>
      <c r="D535" s="2"/>
    </row>
    <row r="536" spans="1:4" ht="13" x14ac:dyDescent="0.15">
      <c r="A536" s="183"/>
      <c r="D536" s="2"/>
    </row>
    <row r="537" spans="1:4" ht="13" x14ac:dyDescent="0.15">
      <c r="A537" s="183"/>
      <c r="D537" s="2"/>
    </row>
    <row r="538" spans="1:4" ht="13" x14ac:dyDescent="0.15">
      <c r="A538" s="183"/>
      <c r="D538" s="2"/>
    </row>
    <row r="539" spans="1:4" ht="13" x14ac:dyDescent="0.15">
      <c r="A539" s="183"/>
      <c r="D539" s="2"/>
    </row>
    <row r="540" spans="1:4" ht="13" x14ac:dyDescent="0.15">
      <c r="A540" s="183"/>
      <c r="D540" s="2"/>
    </row>
    <row r="541" spans="1:4" ht="13" x14ac:dyDescent="0.15">
      <c r="A541" s="183"/>
      <c r="D541" s="2"/>
    </row>
    <row r="542" spans="1:4" ht="13" x14ac:dyDescent="0.15">
      <c r="A542" s="183"/>
      <c r="D542" s="2"/>
    </row>
    <row r="543" spans="1:4" ht="13" x14ac:dyDescent="0.15">
      <c r="A543" s="183"/>
      <c r="D543" s="2"/>
    </row>
    <row r="544" spans="1:4" ht="13" x14ac:dyDescent="0.15">
      <c r="A544" s="183"/>
      <c r="D544" s="2"/>
    </row>
    <row r="545" spans="1:4" ht="13" x14ac:dyDescent="0.15">
      <c r="A545" s="183"/>
      <c r="D545" s="2"/>
    </row>
    <row r="546" spans="1:4" ht="13" x14ac:dyDescent="0.15">
      <c r="A546" s="183"/>
      <c r="D546" s="2"/>
    </row>
    <row r="547" spans="1:4" ht="13" x14ac:dyDescent="0.15">
      <c r="A547" s="183"/>
      <c r="D547" s="2"/>
    </row>
    <row r="548" spans="1:4" ht="13" x14ac:dyDescent="0.15">
      <c r="A548" s="183"/>
      <c r="D548" s="2"/>
    </row>
    <row r="549" spans="1:4" ht="13" x14ac:dyDescent="0.15">
      <c r="A549" s="183"/>
      <c r="D549" s="2"/>
    </row>
    <row r="550" spans="1:4" ht="13" x14ac:dyDescent="0.15">
      <c r="A550" s="183"/>
      <c r="D550" s="2"/>
    </row>
    <row r="551" spans="1:4" ht="13" x14ac:dyDescent="0.15">
      <c r="A551" s="183"/>
      <c r="D551" s="2"/>
    </row>
    <row r="552" spans="1:4" ht="13" x14ac:dyDescent="0.15">
      <c r="A552" s="183"/>
      <c r="D552" s="2"/>
    </row>
    <row r="553" spans="1:4" ht="13" x14ac:dyDescent="0.15">
      <c r="A553" s="183"/>
      <c r="D553" s="2"/>
    </row>
    <row r="554" spans="1:4" ht="13" x14ac:dyDescent="0.15">
      <c r="A554" s="183"/>
      <c r="D554" s="2"/>
    </row>
    <row r="555" spans="1:4" ht="13" x14ac:dyDescent="0.15">
      <c r="A555" s="183"/>
      <c r="D555" s="2"/>
    </row>
    <row r="556" spans="1:4" ht="13" x14ac:dyDescent="0.15">
      <c r="A556" s="183"/>
      <c r="D556" s="2"/>
    </row>
    <row r="557" spans="1:4" ht="13" x14ac:dyDescent="0.15">
      <c r="A557" s="183"/>
      <c r="D557" s="2"/>
    </row>
    <row r="558" spans="1:4" ht="13" x14ac:dyDescent="0.15">
      <c r="A558" s="183"/>
      <c r="D558" s="2"/>
    </row>
    <row r="559" spans="1:4" ht="13" x14ac:dyDescent="0.15">
      <c r="A559" s="183"/>
      <c r="D559" s="2"/>
    </row>
    <row r="560" spans="1:4" ht="13" x14ac:dyDescent="0.15">
      <c r="A560" s="183"/>
      <c r="D560" s="2"/>
    </row>
    <row r="561" spans="1:4" ht="13" x14ac:dyDescent="0.15">
      <c r="A561" s="183"/>
      <c r="D561" s="2"/>
    </row>
    <row r="562" spans="1:4" ht="13" x14ac:dyDescent="0.15">
      <c r="A562" s="183"/>
      <c r="D562" s="2"/>
    </row>
    <row r="563" spans="1:4" ht="13" x14ac:dyDescent="0.15">
      <c r="A563" s="183"/>
      <c r="D563" s="2"/>
    </row>
    <row r="564" spans="1:4" ht="13" x14ac:dyDescent="0.15">
      <c r="A564" s="183"/>
      <c r="D564" s="2"/>
    </row>
    <row r="565" spans="1:4" ht="13" x14ac:dyDescent="0.15">
      <c r="A565" s="183"/>
      <c r="D565" s="2"/>
    </row>
    <row r="566" spans="1:4" ht="13" x14ac:dyDescent="0.15">
      <c r="A566" s="183"/>
      <c r="D566" s="2"/>
    </row>
    <row r="567" spans="1:4" ht="13" x14ac:dyDescent="0.15">
      <c r="A567" s="183"/>
      <c r="D567" s="2"/>
    </row>
    <row r="568" spans="1:4" ht="13" x14ac:dyDescent="0.15">
      <c r="A568" s="183"/>
      <c r="D568" s="2"/>
    </row>
    <row r="569" spans="1:4" ht="13" x14ac:dyDescent="0.15">
      <c r="A569" s="183"/>
      <c r="D569" s="2"/>
    </row>
    <row r="570" spans="1:4" ht="13" x14ac:dyDescent="0.15">
      <c r="A570" s="183"/>
      <c r="D570" s="2"/>
    </row>
    <row r="571" spans="1:4" ht="13" x14ac:dyDescent="0.15">
      <c r="A571" s="183"/>
      <c r="D571" s="2"/>
    </row>
    <row r="572" spans="1:4" ht="13" x14ac:dyDescent="0.15">
      <c r="A572" s="183"/>
      <c r="D572" s="2"/>
    </row>
    <row r="573" spans="1:4" ht="13" x14ac:dyDescent="0.15">
      <c r="A573" s="183"/>
      <c r="D573" s="2"/>
    </row>
    <row r="574" spans="1:4" ht="13" x14ac:dyDescent="0.15">
      <c r="A574" s="183"/>
      <c r="D574" s="2"/>
    </row>
    <row r="575" spans="1:4" ht="13" x14ac:dyDescent="0.15">
      <c r="A575" s="183"/>
      <c r="D575" s="2"/>
    </row>
    <row r="576" spans="1:4" ht="13" x14ac:dyDescent="0.15">
      <c r="A576" s="183"/>
      <c r="D576" s="2"/>
    </row>
    <row r="577" spans="1:4" ht="13" x14ac:dyDescent="0.15">
      <c r="A577" s="183"/>
      <c r="D577" s="2"/>
    </row>
    <row r="578" spans="1:4" ht="13" x14ac:dyDescent="0.15">
      <c r="A578" s="183"/>
      <c r="D578" s="2"/>
    </row>
    <row r="579" spans="1:4" ht="13" x14ac:dyDescent="0.15">
      <c r="A579" s="183"/>
      <c r="D579" s="2"/>
    </row>
    <row r="580" spans="1:4" ht="13" x14ac:dyDescent="0.15">
      <c r="A580" s="183"/>
      <c r="D580" s="2"/>
    </row>
    <row r="581" spans="1:4" ht="13" x14ac:dyDescent="0.15">
      <c r="A581" s="183"/>
      <c r="D581" s="2"/>
    </row>
    <row r="582" spans="1:4" ht="13" x14ac:dyDescent="0.15">
      <c r="A582" s="183"/>
      <c r="D582" s="2"/>
    </row>
    <row r="583" spans="1:4" ht="13" x14ac:dyDescent="0.15">
      <c r="A583" s="183"/>
      <c r="D583" s="2"/>
    </row>
    <row r="584" spans="1:4" ht="13" x14ac:dyDescent="0.15">
      <c r="A584" s="183"/>
      <c r="D584" s="2"/>
    </row>
    <row r="585" spans="1:4" ht="13" x14ac:dyDescent="0.15">
      <c r="A585" s="183"/>
      <c r="D585" s="2"/>
    </row>
    <row r="586" spans="1:4" ht="13" x14ac:dyDescent="0.15">
      <c r="A586" s="183"/>
      <c r="D586" s="2"/>
    </row>
    <row r="587" spans="1:4" ht="13" x14ac:dyDescent="0.15">
      <c r="A587" s="183"/>
      <c r="D587" s="2"/>
    </row>
    <row r="588" spans="1:4" ht="13" x14ac:dyDescent="0.15">
      <c r="A588" s="183"/>
      <c r="D588" s="2"/>
    </row>
    <row r="589" spans="1:4" ht="13" x14ac:dyDescent="0.15">
      <c r="A589" s="183"/>
      <c r="D589" s="2"/>
    </row>
    <row r="590" spans="1:4" ht="13" x14ac:dyDescent="0.15">
      <c r="A590" s="183"/>
      <c r="D590" s="2"/>
    </row>
    <row r="591" spans="1:4" ht="13" x14ac:dyDescent="0.15">
      <c r="A591" s="183"/>
      <c r="D591" s="2"/>
    </row>
    <row r="592" spans="1:4" ht="13" x14ac:dyDescent="0.15">
      <c r="A592" s="183"/>
      <c r="D592" s="2"/>
    </row>
    <row r="593" spans="1:4" ht="13" x14ac:dyDescent="0.15">
      <c r="A593" s="183"/>
      <c r="D593" s="2"/>
    </row>
    <row r="594" spans="1:4" ht="13" x14ac:dyDescent="0.15">
      <c r="A594" s="183"/>
      <c r="D594" s="2"/>
    </row>
    <row r="595" spans="1:4" ht="13" x14ac:dyDescent="0.15">
      <c r="A595" s="183"/>
      <c r="D595" s="2"/>
    </row>
    <row r="596" spans="1:4" ht="13" x14ac:dyDescent="0.15">
      <c r="A596" s="183"/>
      <c r="D596" s="2"/>
    </row>
    <row r="597" spans="1:4" ht="13" x14ac:dyDescent="0.15">
      <c r="A597" s="183"/>
      <c r="D597" s="2"/>
    </row>
    <row r="598" spans="1:4" ht="13" x14ac:dyDescent="0.15">
      <c r="A598" s="183"/>
      <c r="D598" s="2"/>
    </row>
    <row r="599" spans="1:4" ht="13" x14ac:dyDescent="0.15">
      <c r="A599" s="183"/>
      <c r="D599" s="2"/>
    </row>
    <row r="600" spans="1:4" ht="13" x14ac:dyDescent="0.15">
      <c r="A600" s="183"/>
      <c r="D600" s="2"/>
    </row>
    <row r="601" spans="1:4" ht="13" x14ac:dyDescent="0.15">
      <c r="A601" s="183"/>
      <c r="D601" s="2"/>
    </row>
    <row r="602" spans="1:4" ht="13" x14ac:dyDescent="0.15">
      <c r="A602" s="183"/>
      <c r="D602" s="2"/>
    </row>
    <row r="603" spans="1:4" ht="13" x14ac:dyDescent="0.15">
      <c r="A603" s="183"/>
      <c r="D603" s="2"/>
    </row>
    <row r="604" spans="1:4" ht="13" x14ac:dyDescent="0.15">
      <c r="A604" s="183"/>
      <c r="D604" s="2"/>
    </row>
    <row r="605" spans="1:4" ht="13" x14ac:dyDescent="0.15">
      <c r="A605" s="183"/>
      <c r="D605" s="2"/>
    </row>
    <row r="606" spans="1:4" ht="13" x14ac:dyDescent="0.15">
      <c r="A606" s="183"/>
      <c r="D606" s="2"/>
    </row>
    <row r="607" spans="1:4" ht="13" x14ac:dyDescent="0.15">
      <c r="A607" s="183"/>
      <c r="D607" s="2"/>
    </row>
    <row r="608" spans="1:4" ht="13" x14ac:dyDescent="0.15">
      <c r="A608" s="183"/>
      <c r="D608" s="2"/>
    </row>
    <row r="609" spans="1:4" ht="13" x14ac:dyDescent="0.15">
      <c r="A609" s="183"/>
      <c r="D609" s="2"/>
    </row>
    <row r="610" spans="1:4" ht="13" x14ac:dyDescent="0.15">
      <c r="A610" s="183"/>
      <c r="D610" s="2"/>
    </row>
    <row r="611" spans="1:4" ht="13" x14ac:dyDescent="0.15">
      <c r="A611" s="183"/>
      <c r="D611" s="2"/>
    </row>
    <row r="612" spans="1:4" ht="13" x14ac:dyDescent="0.15">
      <c r="A612" s="183"/>
      <c r="D612" s="2"/>
    </row>
    <row r="613" spans="1:4" ht="13" x14ac:dyDescent="0.15">
      <c r="A613" s="183"/>
      <c r="D613" s="2"/>
    </row>
    <row r="614" spans="1:4" ht="13" x14ac:dyDescent="0.15">
      <c r="A614" s="183"/>
      <c r="D614" s="2"/>
    </row>
    <row r="615" spans="1:4" ht="13" x14ac:dyDescent="0.15">
      <c r="A615" s="183"/>
      <c r="D615" s="2"/>
    </row>
    <row r="616" spans="1:4" ht="13" x14ac:dyDescent="0.15">
      <c r="A616" s="183"/>
      <c r="D616" s="2"/>
    </row>
    <row r="617" spans="1:4" ht="13" x14ac:dyDescent="0.15">
      <c r="A617" s="183"/>
      <c r="D617" s="2"/>
    </row>
    <row r="618" spans="1:4" ht="13" x14ac:dyDescent="0.15">
      <c r="A618" s="183"/>
      <c r="D618" s="2"/>
    </row>
    <row r="619" spans="1:4" ht="13" x14ac:dyDescent="0.15">
      <c r="A619" s="183"/>
      <c r="D619" s="2"/>
    </row>
    <row r="620" spans="1:4" ht="13" x14ac:dyDescent="0.15">
      <c r="A620" s="183"/>
      <c r="D620" s="2"/>
    </row>
    <row r="621" spans="1:4" ht="13" x14ac:dyDescent="0.15">
      <c r="A621" s="183"/>
      <c r="D621" s="2"/>
    </row>
    <row r="622" spans="1:4" ht="13" x14ac:dyDescent="0.15">
      <c r="A622" s="183"/>
      <c r="D622" s="2"/>
    </row>
    <row r="623" spans="1:4" ht="13" x14ac:dyDescent="0.15">
      <c r="A623" s="183"/>
      <c r="D623" s="2"/>
    </row>
    <row r="624" spans="1:4" ht="13" x14ac:dyDescent="0.15">
      <c r="A624" s="183"/>
      <c r="D624" s="2"/>
    </row>
    <row r="625" spans="1:4" ht="13" x14ac:dyDescent="0.15">
      <c r="A625" s="183"/>
      <c r="D625" s="2"/>
    </row>
    <row r="626" spans="1:4" ht="13" x14ac:dyDescent="0.15">
      <c r="A626" s="183"/>
      <c r="D626" s="2"/>
    </row>
    <row r="627" spans="1:4" ht="13" x14ac:dyDescent="0.15">
      <c r="A627" s="183"/>
      <c r="D627" s="2"/>
    </row>
    <row r="628" spans="1:4" ht="13" x14ac:dyDescent="0.15">
      <c r="A628" s="183"/>
      <c r="D628" s="2"/>
    </row>
    <row r="629" spans="1:4" ht="13" x14ac:dyDescent="0.15">
      <c r="A629" s="183"/>
      <c r="D629" s="2"/>
    </row>
    <row r="630" spans="1:4" ht="13" x14ac:dyDescent="0.15">
      <c r="A630" s="183"/>
      <c r="D630" s="2"/>
    </row>
    <row r="631" spans="1:4" ht="13" x14ac:dyDescent="0.15">
      <c r="A631" s="183"/>
      <c r="D631" s="2"/>
    </row>
    <row r="632" spans="1:4" ht="13" x14ac:dyDescent="0.15">
      <c r="A632" s="183"/>
      <c r="D632" s="2"/>
    </row>
    <row r="633" spans="1:4" ht="13" x14ac:dyDescent="0.15">
      <c r="A633" s="183"/>
      <c r="D633" s="2"/>
    </row>
    <row r="634" spans="1:4" ht="13" x14ac:dyDescent="0.15">
      <c r="A634" s="183"/>
      <c r="D634" s="2"/>
    </row>
    <row r="635" spans="1:4" ht="13" x14ac:dyDescent="0.15">
      <c r="A635" s="183"/>
      <c r="D635" s="2"/>
    </row>
    <row r="636" spans="1:4" ht="13" x14ac:dyDescent="0.15">
      <c r="A636" s="183"/>
      <c r="D636" s="2"/>
    </row>
    <row r="637" spans="1:4" ht="13" x14ac:dyDescent="0.15">
      <c r="A637" s="183"/>
      <c r="D637" s="2"/>
    </row>
    <row r="638" spans="1:4" ht="13" x14ac:dyDescent="0.15">
      <c r="A638" s="183"/>
      <c r="D638" s="2"/>
    </row>
    <row r="639" spans="1:4" ht="13" x14ac:dyDescent="0.15">
      <c r="A639" s="183"/>
      <c r="D639" s="2"/>
    </row>
    <row r="640" spans="1:4" ht="13" x14ac:dyDescent="0.15">
      <c r="A640" s="183"/>
      <c r="D640" s="2"/>
    </row>
    <row r="641" spans="1:4" ht="13" x14ac:dyDescent="0.15">
      <c r="A641" s="183"/>
      <c r="D641" s="2"/>
    </row>
    <row r="642" spans="1:4" ht="13" x14ac:dyDescent="0.15">
      <c r="A642" s="183"/>
      <c r="D642" s="2"/>
    </row>
    <row r="643" spans="1:4" ht="13" x14ac:dyDescent="0.15">
      <c r="A643" s="183"/>
      <c r="D643" s="2"/>
    </row>
    <row r="644" spans="1:4" ht="13" x14ac:dyDescent="0.15">
      <c r="A644" s="183"/>
      <c r="D644" s="2"/>
    </row>
    <row r="645" spans="1:4" ht="13" x14ac:dyDescent="0.15">
      <c r="A645" s="183"/>
      <c r="D645" s="2"/>
    </row>
    <row r="646" spans="1:4" ht="13" x14ac:dyDescent="0.15">
      <c r="A646" s="183"/>
      <c r="D646" s="2"/>
    </row>
    <row r="647" spans="1:4" ht="13" x14ac:dyDescent="0.15">
      <c r="A647" s="183"/>
      <c r="D647" s="2"/>
    </row>
    <row r="648" spans="1:4" ht="13" x14ac:dyDescent="0.15">
      <c r="A648" s="183"/>
      <c r="D648" s="2"/>
    </row>
    <row r="649" spans="1:4" ht="13" x14ac:dyDescent="0.15">
      <c r="A649" s="183"/>
      <c r="D649" s="2"/>
    </row>
    <row r="650" spans="1:4" ht="13" x14ac:dyDescent="0.15">
      <c r="A650" s="183"/>
      <c r="D650" s="2"/>
    </row>
    <row r="651" spans="1:4" ht="13" x14ac:dyDescent="0.15">
      <c r="A651" s="183"/>
      <c r="D651" s="2"/>
    </row>
    <row r="652" spans="1:4" ht="13" x14ac:dyDescent="0.15">
      <c r="A652" s="183"/>
      <c r="D652" s="2"/>
    </row>
    <row r="653" spans="1:4" ht="13" x14ac:dyDescent="0.15">
      <c r="A653" s="183"/>
      <c r="D653" s="2"/>
    </row>
    <row r="654" spans="1:4" ht="13" x14ac:dyDescent="0.15">
      <c r="A654" s="183"/>
      <c r="D654" s="2"/>
    </row>
    <row r="655" spans="1:4" ht="13" x14ac:dyDescent="0.15">
      <c r="A655" s="183"/>
      <c r="D655" s="2"/>
    </row>
    <row r="656" spans="1:4" ht="13" x14ac:dyDescent="0.15">
      <c r="A656" s="183"/>
      <c r="D656" s="2"/>
    </row>
    <row r="657" spans="1:4" ht="13" x14ac:dyDescent="0.15">
      <c r="A657" s="183"/>
      <c r="D657" s="2"/>
    </row>
    <row r="658" spans="1:4" ht="13" x14ac:dyDescent="0.15">
      <c r="A658" s="183"/>
      <c r="D658" s="2"/>
    </row>
    <row r="659" spans="1:4" ht="13" x14ac:dyDescent="0.15">
      <c r="A659" s="183"/>
      <c r="D659" s="2"/>
    </row>
    <row r="660" spans="1:4" ht="13" x14ac:dyDescent="0.15">
      <c r="A660" s="183"/>
      <c r="D660" s="2"/>
    </row>
    <row r="661" spans="1:4" ht="13" x14ac:dyDescent="0.15">
      <c r="A661" s="183"/>
      <c r="D661" s="2"/>
    </row>
    <row r="662" spans="1:4" ht="13" x14ac:dyDescent="0.15">
      <c r="A662" s="183"/>
      <c r="D662" s="2"/>
    </row>
    <row r="663" spans="1:4" ht="13" x14ac:dyDescent="0.15">
      <c r="A663" s="183"/>
      <c r="D663" s="2"/>
    </row>
    <row r="664" spans="1:4" ht="13" x14ac:dyDescent="0.15">
      <c r="A664" s="183"/>
      <c r="D664" s="2"/>
    </row>
    <row r="665" spans="1:4" ht="13" x14ac:dyDescent="0.15">
      <c r="A665" s="183"/>
      <c r="D665" s="2"/>
    </row>
    <row r="666" spans="1:4" ht="13" x14ac:dyDescent="0.15">
      <c r="A666" s="183"/>
      <c r="D666" s="2"/>
    </row>
    <row r="667" spans="1:4" ht="13" x14ac:dyDescent="0.15">
      <c r="A667" s="183"/>
      <c r="D667" s="2"/>
    </row>
    <row r="668" spans="1:4" ht="13" x14ac:dyDescent="0.15">
      <c r="A668" s="183"/>
      <c r="D668" s="2"/>
    </row>
    <row r="669" spans="1:4" ht="13" x14ac:dyDescent="0.15">
      <c r="A669" s="183"/>
      <c r="D669" s="2"/>
    </row>
    <row r="670" spans="1:4" ht="13" x14ac:dyDescent="0.15">
      <c r="A670" s="183"/>
      <c r="D670" s="2"/>
    </row>
    <row r="671" spans="1:4" ht="13" x14ac:dyDescent="0.15">
      <c r="A671" s="183"/>
      <c r="D671" s="2"/>
    </row>
    <row r="672" spans="1:4" ht="13" x14ac:dyDescent="0.15">
      <c r="A672" s="183"/>
      <c r="D672" s="2"/>
    </row>
    <row r="673" spans="1:4" ht="13" x14ac:dyDescent="0.15">
      <c r="A673" s="183"/>
      <c r="D673" s="2"/>
    </row>
    <row r="674" spans="1:4" ht="13" x14ac:dyDescent="0.15">
      <c r="A674" s="183"/>
      <c r="D674" s="2"/>
    </row>
    <row r="675" spans="1:4" ht="13" x14ac:dyDescent="0.15">
      <c r="A675" s="183"/>
      <c r="D675" s="2"/>
    </row>
    <row r="676" spans="1:4" ht="13" x14ac:dyDescent="0.15">
      <c r="A676" s="183"/>
      <c r="D676" s="2"/>
    </row>
    <row r="677" spans="1:4" ht="13" x14ac:dyDescent="0.15">
      <c r="A677" s="183"/>
      <c r="D677" s="2"/>
    </row>
    <row r="678" spans="1:4" ht="13" x14ac:dyDescent="0.15">
      <c r="A678" s="183"/>
      <c r="D678" s="2"/>
    </row>
    <row r="679" spans="1:4" ht="13" x14ac:dyDescent="0.15">
      <c r="A679" s="183"/>
      <c r="D679" s="2"/>
    </row>
    <row r="680" spans="1:4" ht="13" x14ac:dyDescent="0.15">
      <c r="A680" s="183"/>
      <c r="D680" s="2"/>
    </row>
    <row r="681" spans="1:4" ht="13" x14ac:dyDescent="0.15">
      <c r="A681" s="183"/>
      <c r="D681" s="2"/>
    </row>
    <row r="682" spans="1:4" ht="13" x14ac:dyDescent="0.15">
      <c r="A682" s="183"/>
      <c r="D682" s="2"/>
    </row>
    <row r="683" spans="1:4" ht="13" x14ac:dyDescent="0.15">
      <c r="A683" s="183"/>
      <c r="D683" s="2"/>
    </row>
    <row r="684" spans="1:4" ht="13" x14ac:dyDescent="0.15">
      <c r="A684" s="183"/>
      <c r="D684" s="2"/>
    </row>
    <row r="685" spans="1:4" ht="13" x14ac:dyDescent="0.15">
      <c r="A685" s="183"/>
      <c r="D685" s="2"/>
    </row>
    <row r="686" spans="1:4" ht="13" x14ac:dyDescent="0.15">
      <c r="A686" s="183"/>
      <c r="D686" s="2"/>
    </row>
    <row r="687" spans="1:4" ht="13" x14ac:dyDescent="0.15">
      <c r="A687" s="183"/>
      <c r="D687" s="2"/>
    </row>
    <row r="688" spans="1:4" ht="13" x14ac:dyDescent="0.15">
      <c r="A688" s="183"/>
      <c r="D688" s="2"/>
    </row>
    <row r="689" spans="1:4" ht="13" x14ac:dyDescent="0.15">
      <c r="A689" s="183"/>
      <c r="D689" s="2"/>
    </row>
    <row r="690" spans="1:4" ht="13" x14ac:dyDescent="0.15">
      <c r="A690" s="183"/>
      <c r="D690" s="2"/>
    </row>
    <row r="691" spans="1:4" ht="13" x14ac:dyDescent="0.15">
      <c r="A691" s="183"/>
      <c r="D691" s="2"/>
    </row>
    <row r="692" spans="1:4" ht="13" x14ac:dyDescent="0.15">
      <c r="A692" s="183"/>
      <c r="D692" s="2"/>
    </row>
    <row r="693" spans="1:4" ht="13" x14ac:dyDescent="0.15">
      <c r="A693" s="183"/>
      <c r="D693" s="2"/>
    </row>
    <row r="694" spans="1:4" ht="13" x14ac:dyDescent="0.15">
      <c r="A694" s="183"/>
      <c r="D694" s="2"/>
    </row>
    <row r="695" spans="1:4" ht="13" x14ac:dyDescent="0.15">
      <c r="A695" s="183"/>
      <c r="D695" s="2"/>
    </row>
    <row r="696" spans="1:4" ht="13" x14ac:dyDescent="0.15">
      <c r="A696" s="183"/>
      <c r="D696" s="2"/>
    </row>
    <row r="697" spans="1:4" ht="13" x14ac:dyDescent="0.15">
      <c r="A697" s="183"/>
      <c r="D697" s="2"/>
    </row>
    <row r="698" spans="1:4" ht="13" x14ac:dyDescent="0.15">
      <c r="A698" s="183"/>
      <c r="D698" s="2"/>
    </row>
    <row r="699" spans="1:4" ht="13" x14ac:dyDescent="0.15">
      <c r="A699" s="183"/>
      <c r="D699" s="2"/>
    </row>
    <row r="700" spans="1:4" ht="13" x14ac:dyDescent="0.15">
      <c r="A700" s="183"/>
      <c r="D700" s="2"/>
    </row>
    <row r="701" spans="1:4" ht="13" x14ac:dyDescent="0.15">
      <c r="A701" s="183"/>
      <c r="D701" s="2"/>
    </row>
    <row r="702" spans="1:4" ht="13" x14ac:dyDescent="0.15">
      <c r="A702" s="183"/>
      <c r="D702" s="2"/>
    </row>
    <row r="703" spans="1:4" ht="13" x14ac:dyDescent="0.15">
      <c r="A703" s="183"/>
      <c r="D703" s="2"/>
    </row>
    <row r="704" spans="1:4" ht="13" x14ac:dyDescent="0.15">
      <c r="A704" s="183"/>
      <c r="D704" s="2"/>
    </row>
    <row r="705" spans="1:4" ht="13" x14ac:dyDescent="0.15">
      <c r="A705" s="183"/>
      <c r="D705" s="2"/>
    </row>
    <row r="706" spans="1:4" ht="13" x14ac:dyDescent="0.15">
      <c r="A706" s="183"/>
      <c r="D706" s="2"/>
    </row>
    <row r="707" spans="1:4" ht="13" x14ac:dyDescent="0.15">
      <c r="A707" s="183"/>
      <c r="D707" s="2"/>
    </row>
    <row r="708" spans="1:4" ht="13" x14ac:dyDescent="0.15">
      <c r="A708" s="183"/>
      <c r="D708" s="2"/>
    </row>
    <row r="709" spans="1:4" ht="13" x14ac:dyDescent="0.15">
      <c r="A709" s="183"/>
      <c r="D709" s="2"/>
    </row>
    <row r="710" spans="1:4" ht="13" x14ac:dyDescent="0.15">
      <c r="A710" s="183"/>
      <c r="D710" s="2"/>
    </row>
    <row r="711" spans="1:4" ht="13" x14ac:dyDescent="0.15">
      <c r="A711" s="183"/>
      <c r="D711" s="2"/>
    </row>
    <row r="712" spans="1:4" ht="13" x14ac:dyDescent="0.15">
      <c r="A712" s="183"/>
      <c r="D712" s="2"/>
    </row>
    <row r="713" spans="1:4" ht="13" x14ac:dyDescent="0.15">
      <c r="A713" s="183"/>
      <c r="D713" s="2"/>
    </row>
    <row r="714" spans="1:4" ht="13" x14ac:dyDescent="0.15">
      <c r="A714" s="183"/>
      <c r="D714" s="2"/>
    </row>
    <row r="715" spans="1:4" ht="13" x14ac:dyDescent="0.15">
      <c r="A715" s="183"/>
      <c r="D715" s="2"/>
    </row>
    <row r="716" spans="1:4" ht="13" x14ac:dyDescent="0.15">
      <c r="A716" s="183"/>
      <c r="D716" s="2"/>
    </row>
    <row r="717" spans="1:4" ht="13" x14ac:dyDescent="0.15">
      <c r="A717" s="183"/>
      <c r="D717" s="2"/>
    </row>
    <row r="718" spans="1:4" ht="13" x14ac:dyDescent="0.15">
      <c r="A718" s="183"/>
      <c r="D718" s="2"/>
    </row>
    <row r="719" spans="1:4" ht="13" x14ac:dyDescent="0.15">
      <c r="A719" s="183"/>
      <c r="D719" s="2"/>
    </row>
    <row r="720" spans="1:4" ht="13" x14ac:dyDescent="0.15">
      <c r="A720" s="183"/>
      <c r="D720" s="2"/>
    </row>
    <row r="721" spans="1:4" ht="13" x14ac:dyDescent="0.15">
      <c r="A721" s="183"/>
      <c r="D721" s="2"/>
    </row>
    <row r="722" spans="1:4" ht="13" x14ac:dyDescent="0.15">
      <c r="A722" s="183"/>
      <c r="D722" s="2"/>
    </row>
    <row r="723" spans="1:4" ht="13" x14ac:dyDescent="0.15">
      <c r="A723" s="183"/>
      <c r="D723" s="2"/>
    </row>
    <row r="724" spans="1:4" ht="13" x14ac:dyDescent="0.15">
      <c r="A724" s="183"/>
      <c r="D724" s="2"/>
    </row>
    <row r="725" spans="1:4" ht="13" x14ac:dyDescent="0.15">
      <c r="A725" s="183"/>
      <c r="D725" s="2"/>
    </row>
    <row r="726" spans="1:4" ht="13" x14ac:dyDescent="0.15">
      <c r="A726" s="183"/>
      <c r="D726" s="2"/>
    </row>
    <row r="727" spans="1:4" ht="13" x14ac:dyDescent="0.15">
      <c r="A727" s="183"/>
      <c r="D727" s="2"/>
    </row>
    <row r="728" spans="1:4" ht="13" x14ac:dyDescent="0.15">
      <c r="A728" s="183"/>
      <c r="D728" s="2"/>
    </row>
    <row r="729" spans="1:4" ht="13" x14ac:dyDescent="0.15">
      <c r="A729" s="183"/>
      <c r="D729" s="2"/>
    </row>
    <row r="730" spans="1:4" ht="13" x14ac:dyDescent="0.15">
      <c r="A730" s="183"/>
      <c r="D730" s="2"/>
    </row>
    <row r="731" spans="1:4" ht="13" x14ac:dyDescent="0.15">
      <c r="A731" s="183"/>
      <c r="D731" s="2"/>
    </row>
    <row r="732" spans="1:4" ht="13" x14ac:dyDescent="0.15">
      <c r="A732" s="183"/>
      <c r="D732" s="2"/>
    </row>
    <row r="733" spans="1:4" ht="13" x14ac:dyDescent="0.15">
      <c r="A733" s="183"/>
      <c r="D733" s="2"/>
    </row>
    <row r="734" spans="1:4" ht="13" x14ac:dyDescent="0.15">
      <c r="A734" s="183"/>
      <c r="D734" s="2"/>
    </row>
    <row r="735" spans="1:4" ht="13" x14ac:dyDescent="0.15">
      <c r="A735" s="183"/>
      <c r="D735" s="2"/>
    </row>
    <row r="736" spans="1:4" ht="13" x14ac:dyDescent="0.15">
      <c r="A736" s="183"/>
      <c r="D736" s="2"/>
    </row>
    <row r="737" spans="1:4" ht="13" x14ac:dyDescent="0.15">
      <c r="A737" s="183"/>
      <c r="D737" s="2"/>
    </row>
    <row r="738" spans="1:4" ht="13" x14ac:dyDescent="0.15">
      <c r="A738" s="183"/>
      <c r="D738" s="2"/>
    </row>
    <row r="739" spans="1:4" ht="13" x14ac:dyDescent="0.15">
      <c r="A739" s="183"/>
      <c r="D739" s="2"/>
    </row>
    <row r="740" spans="1:4" ht="13" x14ac:dyDescent="0.15">
      <c r="A740" s="183"/>
      <c r="D740" s="2"/>
    </row>
    <row r="741" spans="1:4" ht="13" x14ac:dyDescent="0.15">
      <c r="A741" s="183"/>
      <c r="D741" s="2"/>
    </row>
    <row r="742" spans="1:4" ht="13" x14ac:dyDescent="0.15">
      <c r="A742" s="183"/>
      <c r="D742" s="2"/>
    </row>
    <row r="743" spans="1:4" ht="13" x14ac:dyDescent="0.15">
      <c r="A743" s="183"/>
      <c r="D743" s="2"/>
    </row>
    <row r="744" spans="1:4" ht="13" x14ac:dyDescent="0.15">
      <c r="A744" s="183"/>
      <c r="D744" s="2"/>
    </row>
    <row r="745" spans="1:4" ht="13" x14ac:dyDescent="0.15">
      <c r="A745" s="183"/>
      <c r="D745" s="2"/>
    </row>
    <row r="746" spans="1:4" ht="13" x14ac:dyDescent="0.15">
      <c r="A746" s="183"/>
      <c r="D746" s="2"/>
    </row>
    <row r="747" spans="1:4" ht="13" x14ac:dyDescent="0.15">
      <c r="A747" s="183"/>
      <c r="D747" s="2"/>
    </row>
    <row r="748" spans="1:4" ht="13" x14ac:dyDescent="0.15">
      <c r="A748" s="183"/>
      <c r="D748" s="2"/>
    </row>
    <row r="749" spans="1:4" ht="13" x14ac:dyDescent="0.15">
      <c r="A749" s="183"/>
      <c r="D749" s="2"/>
    </row>
    <row r="750" spans="1:4" ht="13" x14ac:dyDescent="0.15">
      <c r="A750" s="183"/>
      <c r="D750" s="2"/>
    </row>
    <row r="751" spans="1:4" ht="13" x14ac:dyDescent="0.15">
      <c r="A751" s="183"/>
      <c r="D751" s="2"/>
    </row>
    <row r="752" spans="1:4" ht="13" x14ac:dyDescent="0.15">
      <c r="A752" s="183"/>
      <c r="D752" s="2"/>
    </row>
    <row r="753" spans="1:4" ht="13" x14ac:dyDescent="0.15">
      <c r="A753" s="183"/>
      <c r="D753" s="2"/>
    </row>
    <row r="754" spans="1:4" ht="13" x14ac:dyDescent="0.15">
      <c r="A754" s="183"/>
      <c r="D754" s="2"/>
    </row>
    <row r="755" spans="1:4" ht="13" x14ac:dyDescent="0.15">
      <c r="A755" s="183"/>
      <c r="D755" s="2"/>
    </row>
    <row r="756" spans="1:4" ht="13" x14ac:dyDescent="0.15">
      <c r="A756" s="183"/>
      <c r="D756" s="2"/>
    </row>
    <row r="757" spans="1:4" ht="13" x14ac:dyDescent="0.15">
      <c r="A757" s="183"/>
      <c r="D757" s="2"/>
    </row>
    <row r="758" spans="1:4" ht="13" x14ac:dyDescent="0.15">
      <c r="A758" s="183"/>
      <c r="D758" s="2"/>
    </row>
    <row r="759" spans="1:4" ht="13" x14ac:dyDescent="0.15">
      <c r="A759" s="183"/>
      <c r="D759" s="2"/>
    </row>
    <row r="760" spans="1:4" ht="13" x14ac:dyDescent="0.15">
      <c r="A760" s="183"/>
      <c r="D760" s="2"/>
    </row>
    <row r="761" spans="1:4" ht="13" x14ac:dyDescent="0.15">
      <c r="A761" s="183"/>
      <c r="D761" s="2"/>
    </row>
    <row r="762" spans="1:4" ht="13" x14ac:dyDescent="0.15">
      <c r="A762" s="183"/>
      <c r="D762" s="2"/>
    </row>
    <row r="763" spans="1:4" ht="13" x14ac:dyDescent="0.15">
      <c r="A763" s="183"/>
      <c r="D763" s="2"/>
    </row>
    <row r="764" spans="1:4" ht="13" x14ac:dyDescent="0.15">
      <c r="A764" s="183"/>
      <c r="D764" s="2"/>
    </row>
    <row r="765" spans="1:4" ht="13" x14ac:dyDescent="0.15">
      <c r="A765" s="183"/>
      <c r="D765" s="2"/>
    </row>
    <row r="766" spans="1:4" ht="13" x14ac:dyDescent="0.15">
      <c r="A766" s="183"/>
      <c r="D766" s="2"/>
    </row>
    <row r="767" spans="1:4" ht="13" x14ac:dyDescent="0.15">
      <c r="A767" s="183"/>
      <c r="D767" s="2"/>
    </row>
    <row r="768" spans="1:4" ht="13" x14ac:dyDescent="0.15">
      <c r="A768" s="183"/>
      <c r="D768" s="2"/>
    </row>
    <row r="769" spans="1:4" ht="13" x14ac:dyDescent="0.15">
      <c r="A769" s="183"/>
      <c r="D769" s="2"/>
    </row>
    <row r="770" spans="1:4" ht="13" x14ac:dyDescent="0.15">
      <c r="A770" s="183"/>
      <c r="D770" s="2"/>
    </row>
    <row r="771" spans="1:4" ht="13" x14ac:dyDescent="0.15">
      <c r="A771" s="183"/>
      <c r="D771" s="2"/>
    </row>
    <row r="772" spans="1:4" ht="13" x14ac:dyDescent="0.15">
      <c r="A772" s="183"/>
      <c r="D772" s="2"/>
    </row>
    <row r="773" spans="1:4" ht="13" x14ac:dyDescent="0.15">
      <c r="A773" s="183"/>
      <c r="D773" s="2"/>
    </row>
    <row r="774" spans="1:4" ht="13" x14ac:dyDescent="0.15">
      <c r="A774" s="183"/>
      <c r="D774" s="2"/>
    </row>
    <row r="775" spans="1:4" ht="13" x14ac:dyDescent="0.15">
      <c r="A775" s="183"/>
      <c r="D775" s="2"/>
    </row>
    <row r="776" spans="1:4" ht="13" x14ac:dyDescent="0.15">
      <c r="A776" s="183"/>
      <c r="D776" s="2"/>
    </row>
    <row r="777" spans="1:4" ht="13" x14ac:dyDescent="0.15">
      <c r="A777" s="183"/>
      <c r="D777" s="2"/>
    </row>
    <row r="778" spans="1:4" ht="13" x14ac:dyDescent="0.15">
      <c r="A778" s="183"/>
      <c r="D778" s="2"/>
    </row>
    <row r="779" spans="1:4" ht="13" x14ac:dyDescent="0.15">
      <c r="A779" s="183"/>
      <c r="D779" s="2"/>
    </row>
    <row r="780" spans="1:4" ht="13" x14ac:dyDescent="0.15">
      <c r="A780" s="183"/>
      <c r="D780" s="2"/>
    </row>
    <row r="781" spans="1:4" ht="13" x14ac:dyDescent="0.15">
      <c r="A781" s="183"/>
      <c r="D781" s="2"/>
    </row>
    <row r="782" spans="1:4" ht="13" x14ac:dyDescent="0.15">
      <c r="A782" s="183"/>
      <c r="D782" s="2"/>
    </row>
    <row r="783" spans="1:4" ht="13" x14ac:dyDescent="0.15">
      <c r="A783" s="183"/>
      <c r="D783" s="2"/>
    </row>
    <row r="784" spans="1:4" ht="13" x14ac:dyDescent="0.15">
      <c r="A784" s="183"/>
      <c r="D784" s="2"/>
    </row>
    <row r="785" spans="1:4" ht="13" x14ac:dyDescent="0.15">
      <c r="A785" s="183"/>
      <c r="D785" s="2"/>
    </row>
    <row r="786" spans="1:4" ht="13" x14ac:dyDescent="0.15">
      <c r="A786" s="183"/>
      <c r="D786" s="2"/>
    </row>
    <row r="787" spans="1:4" ht="13" x14ac:dyDescent="0.15">
      <c r="A787" s="183"/>
      <c r="D787" s="2"/>
    </row>
    <row r="788" spans="1:4" ht="13" x14ac:dyDescent="0.15">
      <c r="A788" s="183"/>
      <c r="D788" s="2"/>
    </row>
    <row r="789" spans="1:4" ht="13" x14ac:dyDescent="0.15">
      <c r="A789" s="183"/>
      <c r="D789" s="2"/>
    </row>
    <row r="790" spans="1:4" ht="13" x14ac:dyDescent="0.15">
      <c r="A790" s="183"/>
      <c r="D790" s="2"/>
    </row>
    <row r="791" spans="1:4" ht="13" x14ac:dyDescent="0.15">
      <c r="A791" s="183"/>
      <c r="D791" s="2"/>
    </row>
    <row r="792" spans="1:4" ht="13" x14ac:dyDescent="0.15">
      <c r="A792" s="183"/>
      <c r="D792" s="2"/>
    </row>
    <row r="793" spans="1:4" ht="13" x14ac:dyDescent="0.15">
      <c r="A793" s="183"/>
      <c r="D793" s="2"/>
    </row>
    <row r="794" spans="1:4" ht="13" x14ac:dyDescent="0.15">
      <c r="A794" s="183"/>
      <c r="D794" s="2"/>
    </row>
    <row r="795" spans="1:4" ht="13" x14ac:dyDescent="0.15">
      <c r="A795" s="183"/>
      <c r="D795" s="2"/>
    </row>
    <row r="796" spans="1:4" ht="13" x14ac:dyDescent="0.15">
      <c r="A796" s="183"/>
      <c r="D796" s="2"/>
    </row>
    <row r="797" spans="1:4" ht="13" x14ac:dyDescent="0.15">
      <c r="A797" s="183"/>
      <c r="D797" s="2"/>
    </row>
    <row r="798" spans="1:4" ht="13" x14ac:dyDescent="0.15">
      <c r="A798" s="183"/>
      <c r="D798" s="2"/>
    </row>
    <row r="799" spans="1:4" ht="13" x14ac:dyDescent="0.15">
      <c r="A799" s="183"/>
      <c r="D799" s="2"/>
    </row>
    <row r="800" spans="1:4" ht="13" x14ac:dyDescent="0.15">
      <c r="A800" s="183"/>
      <c r="D800" s="2"/>
    </row>
    <row r="801" spans="1:4" ht="13" x14ac:dyDescent="0.15">
      <c r="A801" s="183"/>
      <c r="D801" s="2"/>
    </row>
    <row r="802" spans="1:4" ht="13" x14ac:dyDescent="0.15">
      <c r="A802" s="183"/>
      <c r="D802" s="2"/>
    </row>
    <row r="803" spans="1:4" ht="13" x14ac:dyDescent="0.15">
      <c r="A803" s="183"/>
      <c r="D803" s="2"/>
    </row>
    <row r="804" spans="1:4" ht="13" x14ac:dyDescent="0.15">
      <c r="A804" s="183"/>
      <c r="D804" s="2"/>
    </row>
    <row r="805" spans="1:4" ht="13" x14ac:dyDescent="0.15">
      <c r="A805" s="183"/>
      <c r="D805" s="2"/>
    </row>
    <row r="806" spans="1:4" ht="13" x14ac:dyDescent="0.15">
      <c r="A806" s="183"/>
      <c r="D806" s="2"/>
    </row>
    <row r="807" spans="1:4" ht="13" x14ac:dyDescent="0.15">
      <c r="A807" s="183"/>
      <c r="D807" s="2"/>
    </row>
    <row r="808" spans="1:4" ht="13" x14ac:dyDescent="0.15">
      <c r="A808" s="183"/>
      <c r="D808" s="2"/>
    </row>
    <row r="809" spans="1:4" ht="13" x14ac:dyDescent="0.15">
      <c r="A809" s="183"/>
      <c r="D809" s="2"/>
    </row>
    <row r="810" spans="1:4" ht="13" x14ac:dyDescent="0.15">
      <c r="A810" s="183"/>
      <c r="D810" s="2"/>
    </row>
    <row r="811" spans="1:4" ht="13" x14ac:dyDescent="0.15">
      <c r="A811" s="183"/>
      <c r="D811" s="2"/>
    </row>
    <row r="812" spans="1:4" ht="13" x14ac:dyDescent="0.15">
      <c r="A812" s="183"/>
      <c r="D812" s="2"/>
    </row>
    <row r="813" spans="1:4" ht="13" x14ac:dyDescent="0.15">
      <c r="A813" s="183"/>
      <c r="D813" s="2"/>
    </row>
    <row r="814" spans="1:4" ht="13" x14ac:dyDescent="0.15">
      <c r="A814" s="183"/>
      <c r="D814" s="2"/>
    </row>
    <row r="815" spans="1:4" ht="13" x14ac:dyDescent="0.15">
      <c r="A815" s="183"/>
      <c r="D815" s="2"/>
    </row>
    <row r="816" spans="1:4" ht="13" x14ac:dyDescent="0.15">
      <c r="A816" s="183"/>
      <c r="D816" s="2"/>
    </row>
    <row r="817" spans="1:4" ht="13" x14ac:dyDescent="0.15">
      <c r="A817" s="183"/>
      <c r="D817" s="2"/>
    </row>
    <row r="818" spans="1:4" ht="13" x14ac:dyDescent="0.15">
      <c r="A818" s="183"/>
      <c r="D818" s="2"/>
    </row>
    <row r="819" spans="1:4" ht="13" x14ac:dyDescent="0.15">
      <c r="A819" s="183"/>
      <c r="D819" s="2"/>
    </row>
    <row r="820" spans="1:4" ht="13" x14ac:dyDescent="0.15">
      <c r="A820" s="183"/>
      <c r="D820" s="2"/>
    </row>
    <row r="821" spans="1:4" ht="13" x14ac:dyDescent="0.15">
      <c r="A821" s="183"/>
      <c r="D821" s="2"/>
    </row>
    <row r="822" spans="1:4" ht="13" x14ac:dyDescent="0.15">
      <c r="A822" s="183"/>
      <c r="D822" s="2"/>
    </row>
    <row r="823" spans="1:4" ht="13" x14ac:dyDescent="0.15">
      <c r="A823" s="183"/>
      <c r="D823" s="2"/>
    </row>
    <row r="824" spans="1:4" ht="13" x14ac:dyDescent="0.15">
      <c r="A824" s="183"/>
      <c r="D824" s="2"/>
    </row>
    <row r="825" spans="1:4" ht="13" x14ac:dyDescent="0.15">
      <c r="A825" s="183"/>
      <c r="D825" s="2"/>
    </row>
    <row r="826" spans="1:4" ht="13" x14ac:dyDescent="0.15">
      <c r="A826" s="183"/>
      <c r="D826" s="2"/>
    </row>
    <row r="827" spans="1:4" ht="13" x14ac:dyDescent="0.15">
      <c r="A827" s="183"/>
      <c r="D827" s="2"/>
    </row>
    <row r="828" spans="1:4" ht="13" x14ac:dyDescent="0.15">
      <c r="A828" s="183"/>
      <c r="D828" s="2"/>
    </row>
    <row r="829" spans="1:4" ht="13" x14ac:dyDescent="0.15">
      <c r="A829" s="183"/>
      <c r="D829" s="2"/>
    </row>
    <row r="830" spans="1:4" ht="13" x14ac:dyDescent="0.15">
      <c r="A830" s="183"/>
      <c r="D830" s="2"/>
    </row>
    <row r="831" spans="1:4" ht="13" x14ac:dyDescent="0.15">
      <c r="A831" s="183"/>
      <c r="D831" s="2"/>
    </row>
    <row r="832" spans="1:4" ht="13" x14ac:dyDescent="0.15">
      <c r="A832" s="183"/>
      <c r="D832" s="2"/>
    </row>
    <row r="833" spans="1:4" ht="13" x14ac:dyDescent="0.15">
      <c r="A833" s="183"/>
      <c r="D833" s="2"/>
    </row>
    <row r="834" spans="1:4" ht="13" x14ac:dyDescent="0.15">
      <c r="A834" s="183"/>
      <c r="D834" s="2"/>
    </row>
    <row r="835" spans="1:4" ht="13" x14ac:dyDescent="0.15">
      <c r="A835" s="183"/>
      <c r="D835" s="2"/>
    </row>
    <row r="836" spans="1:4" ht="13" x14ac:dyDescent="0.15">
      <c r="A836" s="183"/>
      <c r="D836" s="2"/>
    </row>
    <row r="837" spans="1:4" ht="13" x14ac:dyDescent="0.15">
      <c r="A837" s="183"/>
      <c r="D837" s="2"/>
    </row>
    <row r="838" spans="1:4" ht="13" x14ac:dyDescent="0.15">
      <c r="A838" s="183"/>
      <c r="D838" s="2"/>
    </row>
    <row r="839" spans="1:4" ht="13" x14ac:dyDescent="0.15">
      <c r="A839" s="183"/>
      <c r="D839" s="2"/>
    </row>
    <row r="840" spans="1:4" ht="13" x14ac:dyDescent="0.15">
      <c r="A840" s="183"/>
      <c r="D840" s="2"/>
    </row>
    <row r="841" spans="1:4" ht="13" x14ac:dyDescent="0.15">
      <c r="A841" s="183"/>
      <c r="D841" s="2"/>
    </row>
    <row r="842" spans="1:4" ht="13" x14ac:dyDescent="0.15">
      <c r="A842" s="183"/>
      <c r="D842" s="2"/>
    </row>
    <row r="843" spans="1:4" ht="13" x14ac:dyDescent="0.15">
      <c r="A843" s="183"/>
      <c r="D843" s="2"/>
    </row>
    <row r="844" spans="1:4" ht="13" x14ac:dyDescent="0.15">
      <c r="A844" s="183"/>
      <c r="D844" s="2"/>
    </row>
    <row r="845" spans="1:4" ht="13" x14ac:dyDescent="0.15">
      <c r="A845" s="183"/>
      <c r="D845" s="2"/>
    </row>
    <row r="846" spans="1:4" ht="13" x14ac:dyDescent="0.15">
      <c r="A846" s="183"/>
      <c r="D846" s="2"/>
    </row>
    <row r="847" spans="1:4" ht="13" x14ac:dyDescent="0.15">
      <c r="A847" s="183"/>
      <c r="D847" s="2"/>
    </row>
    <row r="848" spans="1:4" ht="13" x14ac:dyDescent="0.15">
      <c r="A848" s="183"/>
      <c r="D848" s="2"/>
    </row>
    <row r="849" spans="1:4" ht="13" x14ac:dyDescent="0.15">
      <c r="A849" s="183"/>
      <c r="D849" s="2"/>
    </row>
    <row r="850" spans="1:4" ht="13" x14ac:dyDescent="0.15">
      <c r="A850" s="183"/>
      <c r="D850" s="2"/>
    </row>
    <row r="851" spans="1:4" ht="13" x14ac:dyDescent="0.15">
      <c r="A851" s="183"/>
      <c r="D851" s="2"/>
    </row>
    <row r="852" spans="1:4" ht="13" x14ac:dyDescent="0.15">
      <c r="A852" s="183"/>
      <c r="D852" s="2"/>
    </row>
    <row r="853" spans="1:4" ht="13" x14ac:dyDescent="0.15">
      <c r="A853" s="183"/>
      <c r="D853" s="2"/>
    </row>
    <row r="854" spans="1:4" ht="13" x14ac:dyDescent="0.15">
      <c r="A854" s="183"/>
      <c r="D854" s="2"/>
    </row>
    <row r="855" spans="1:4" ht="13" x14ac:dyDescent="0.15">
      <c r="A855" s="183"/>
      <c r="D855" s="2"/>
    </row>
    <row r="856" spans="1:4" ht="13" x14ac:dyDescent="0.15">
      <c r="A856" s="183"/>
      <c r="D856" s="2"/>
    </row>
    <row r="857" spans="1:4" ht="13" x14ac:dyDescent="0.15">
      <c r="A857" s="183"/>
      <c r="D857" s="2"/>
    </row>
    <row r="858" spans="1:4" ht="13" x14ac:dyDescent="0.15">
      <c r="A858" s="183"/>
      <c r="D858" s="2"/>
    </row>
    <row r="859" spans="1:4" ht="13" x14ac:dyDescent="0.15">
      <c r="A859" s="183"/>
      <c r="D859" s="2"/>
    </row>
    <row r="860" spans="1:4" ht="13" x14ac:dyDescent="0.15">
      <c r="A860" s="183"/>
      <c r="D860" s="2"/>
    </row>
    <row r="861" spans="1:4" ht="13" x14ac:dyDescent="0.15">
      <c r="A861" s="183"/>
      <c r="D861" s="2"/>
    </row>
    <row r="862" spans="1:4" ht="13" x14ac:dyDescent="0.15">
      <c r="A862" s="183"/>
      <c r="D862" s="2"/>
    </row>
    <row r="863" spans="1:4" ht="13" x14ac:dyDescent="0.15">
      <c r="A863" s="183"/>
      <c r="D863" s="2"/>
    </row>
    <row r="864" spans="1:4" ht="13" x14ac:dyDescent="0.15">
      <c r="A864" s="183"/>
      <c r="D864" s="2"/>
    </row>
    <row r="865" spans="1:4" ht="13" x14ac:dyDescent="0.15">
      <c r="A865" s="183"/>
      <c r="D865" s="2"/>
    </row>
    <row r="866" spans="1:4" ht="13" x14ac:dyDescent="0.15">
      <c r="A866" s="183"/>
      <c r="D866" s="2"/>
    </row>
    <row r="867" spans="1:4" ht="13" x14ac:dyDescent="0.15">
      <c r="A867" s="183"/>
      <c r="D867" s="2"/>
    </row>
    <row r="868" spans="1:4" ht="13" x14ac:dyDescent="0.15">
      <c r="A868" s="183"/>
      <c r="D868" s="2"/>
    </row>
    <row r="869" spans="1:4" ht="13" x14ac:dyDescent="0.15">
      <c r="A869" s="183"/>
      <c r="D869" s="2"/>
    </row>
    <row r="870" spans="1:4" ht="13" x14ac:dyDescent="0.15">
      <c r="A870" s="183"/>
      <c r="D870" s="2"/>
    </row>
    <row r="871" spans="1:4" ht="13" x14ac:dyDescent="0.15">
      <c r="A871" s="183"/>
      <c r="D871" s="2"/>
    </row>
    <row r="872" spans="1:4" ht="13" x14ac:dyDescent="0.15">
      <c r="A872" s="183"/>
      <c r="D872" s="2"/>
    </row>
    <row r="873" spans="1:4" ht="13" x14ac:dyDescent="0.15">
      <c r="A873" s="183"/>
      <c r="D873" s="2"/>
    </row>
    <row r="874" spans="1:4" ht="13" x14ac:dyDescent="0.15">
      <c r="A874" s="183"/>
      <c r="D874" s="2"/>
    </row>
    <row r="875" spans="1:4" ht="13" x14ac:dyDescent="0.15">
      <c r="A875" s="183"/>
      <c r="D875" s="2"/>
    </row>
    <row r="876" spans="1:4" ht="13" x14ac:dyDescent="0.15">
      <c r="A876" s="183"/>
      <c r="D876" s="2"/>
    </row>
    <row r="877" spans="1:4" ht="13" x14ac:dyDescent="0.15">
      <c r="A877" s="183"/>
      <c r="D877" s="2"/>
    </row>
    <row r="878" spans="1:4" ht="13" x14ac:dyDescent="0.15">
      <c r="A878" s="183"/>
      <c r="D878" s="2"/>
    </row>
    <row r="879" spans="1:4" ht="13" x14ac:dyDescent="0.15">
      <c r="A879" s="183"/>
      <c r="D879" s="2"/>
    </row>
    <row r="880" spans="1:4" ht="13" x14ac:dyDescent="0.15">
      <c r="A880" s="183"/>
      <c r="D880" s="2"/>
    </row>
    <row r="881" spans="1:4" ht="13" x14ac:dyDescent="0.15">
      <c r="A881" s="183"/>
      <c r="D881" s="2"/>
    </row>
    <row r="882" spans="1:4" ht="13" x14ac:dyDescent="0.15">
      <c r="A882" s="183"/>
      <c r="D882" s="2"/>
    </row>
    <row r="883" spans="1:4" ht="13" x14ac:dyDescent="0.15">
      <c r="A883" s="183"/>
      <c r="D883" s="2"/>
    </row>
    <row r="884" spans="1:4" ht="13" x14ac:dyDescent="0.15">
      <c r="A884" s="183"/>
      <c r="D884" s="2"/>
    </row>
    <row r="885" spans="1:4" ht="13" x14ac:dyDescent="0.15">
      <c r="A885" s="183"/>
      <c r="D885" s="2"/>
    </row>
    <row r="886" spans="1:4" ht="13" x14ac:dyDescent="0.15">
      <c r="A886" s="183"/>
      <c r="D886" s="2"/>
    </row>
    <row r="887" spans="1:4" ht="13" x14ac:dyDescent="0.15">
      <c r="A887" s="183"/>
      <c r="D887" s="2"/>
    </row>
    <row r="888" spans="1:4" ht="13" x14ac:dyDescent="0.15">
      <c r="A888" s="183"/>
      <c r="D888" s="2"/>
    </row>
    <row r="889" spans="1:4" ht="13" x14ac:dyDescent="0.15">
      <c r="A889" s="183"/>
      <c r="D889" s="2"/>
    </row>
    <row r="890" spans="1:4" ht="13" x14ac:dyDescent="0.15">
      <c r="A890" s="183"/>
      <c r="D890" s="2"/>
    </row>
    <row r="891" spans="1:4" ht="13" x14ac:dyDescent="0.15">
      <c r="A891" s="183"/>
      <c r="D891" s="2"/>
    </row>
    <row r="892" spans="1:4" ht="13" x14ac:dyDescent="0.15">
      <c r="A892" s="183"/>
      <c r="D892" s="2"/>
    </row>
    <row r="893" spans="1:4" ht="13" x14ac:dyDescent="0.15">
      <c r="A893" s="183"/>
      <c r="D893" s="2"/>
    </row>
    <row r="894" spans="1:4" ht="13" x14ac:dyDescent="0.15">
      <c r="A894" s="183"/>
      <c r="D894" s="2"/>
    </row>
    <row r="895" spans="1:4" ht="13" x14ac:dyDescent="0.15">
      <c r="A895" s="183"/>
      <c r="D895" s="2"/>
    </row>
    <row r="896" spans="1:4" ht="13" x14ac:dyDescent="0.15">
      <c r="A896" s="183"/>
      <c r="D896" s="2"/>
    </row>
    <row r="897" spans="1:4" ht="13" x14ac:dyDescent="0.15">
      <c r="A897" s="183"/>
      <c r="D897" s="2"/>
    </row>
    <row r="898" spans="1:4" ht="13" x14ac:dyDescent="0.15">
      <c r="A898" s="183"/>
      <c r="D898" s="2"/>
    </row>
    <row r="899" spans="1:4" ht="13" x14ac:dyDescent="0.15">
      <c r="A899" s="183"/>
      <c r="D899" s="2"/>
    </row>
    <row r="900" spans="1:4" ht="13" x14ac:dyDescent="0.15">
      <c r="A900" s="183"/>
      <c r="D900" s="2"/>
    </row>
    <row r="901" spans="1:4" ht="13" x14ac:dyDescent="0.15">
      <c r="A901" s="183"/>
      <c r="D901" s="2"/>
    </row>
    <row r="902" spans="1:4" ht="13" x14ac:dyDescent="0.15">
      <c r="A902" s="183"/>
      <c r="D902" s="2"/>
    </row>
    <row r="903" spans="1:4" ht="13" x14ac:dyDescent="0.15">
      <c r="A903" s="183"/>
      <c r="D903" s="2"/>
    </row>
    <row r="904" spans="1:4" ht="13" x14ac:dyDescent="0.15">
      <c r="A904" s="183"/>
      <c r="D904" s="2"/>
    </row>
    <row r="905" spans="1:4" ht="13" x14ac:dyDescent="0.15">
      <c r="A905" s="183"/>
      <c r="D905" s="2"/>
    </row>
    <row r="906" spans="1:4" ht="13" x14ac:dyDescent="0.15">
      <c r="A906" s="183"/>
      <c r="D906" s="2"/>
    </row>
    <row r="907" spans="1:4" ht="13" x14ac:dyDescent="0.15">
      <c r="A907" s="183"/>
      <c r="D907" s="2"/>
    </row>
    <row r="908" spans="1:4" ht="13" x14ac:dyDescent="0.15">
      <c r="A908" s="183"/>
      <c r="D908" s="2"/>
    </row>
    <row r="909" spans="1:4" ht="13" x14ac:dyDescent="0.15">
      <c r="A909" s="183"/>
      <c r="D909" s="2"/>
    </row>
    <row r="910" spans="1:4" ht="13" x14ac:dyDescent="0.15">
      <c r="A910" s="183"/>
      <c r="D910" s="2"/>
    </row>
    <row r="911" spans="1:4" ht="13" x14ac:dyDescent="0.15">
      <c r="A911" s="183"/>
      <c r="D911" s="2"/>
    </row>
    <row r="912" spans="1:4" ht="13" x14ac:dyDescent="0.15">
      <c r="A912" s="183"/>
      <c r="D912" s="2"/>
    </row>
    <row r="913" spans="1:4" ht="13" x14ac:dyDescent="0.15">
      <c r="A913" s="183"/>
      <c r="D913" s="2"/>
    </row>
    <row r="914" spans="1:4" ht="13" x14ac:dyDescent="0.15">
      <c r="A914" s="183"/>
      <c r="D914" s="2"/>
    </row>
    <row r="915" spans="1:4" ht="13" x14ac:dyDescent="0.15">
      <c r="A915" s="183"/>
      <c r="D915" s="2"/>
    </row>
    <row r="916" spans="1:4" ht="13" x14ac:dyDescent="0.15">
      <c r="A916" s="183"/>
      <c r="D916" s="2"/>
    </row>
    <row r="917" spans="1:4" ht="13" x14ac:dyDescent="0.15">
      <c r="A917" s="183"/>
      <c r="D917" s="2"/>
    </row>
    <row r="918" spans="1:4" ht="13" x14ac:dyDescent="0.15">
      <c r="A918" s="183"/>
      <c r="D918" s="2"/>
    </row>
    <row r="919" spans="1:4" ht="13" x14ac:dyDescent="0.15">
      <c r="A919" s="183"/>
      <c r="D919" s="2"/>
    </row>
    <row r="920" spans="1:4" ht="13" x14ac:dyDescent="0.15">
      <c r="A920" s="183"/>
      <c r="D920" s="2"/>
    </row>
    <row r="921" spans="1:4" ht="13" x14ac:dyDescent="0.15">
      <c r="A921" s="183"/>
      <c r="D921" s="2"/>
    </row>
    <row r="922" spans="1:4" ht="13" x14ac:dyDescent="0.15">
      <c r="A922" s="183"/>
      <c r="D922" s="2"/>
    </row>
    <row r="923" spans="1:4" ht="13" x14ac:dyDescent="0.15">
      <c r="A923" s="183"/>
      <c r="D923" s="2"/>
    </row>
    <row r="924" spans="1:4" ht="13" x14ac:dyDescent="0.15">
      <c r="A924" s="183"/>
      <c r="D924" s="2"/>
    </row>
    <row r="925" spans="1:4" ht="13" x14ac:dyDescent="0.15">
      <c r="A925" s="183"/>
      <c r="D925" s="2"/>
    </row>
    <row r="926" spans="1:4" ht="13" x14ac:dyDescent="0.15">
      <c r="A926" s="183"/>
      <c r="D926" s="2"/>
    </row>
    <row r="927" spans="1:4" ht="13" x14ac:dyDescent="0.15">
      <c r="A927" s="183"/>
      <c r="D927" s="2"/>
    </row>
    <row r="928" spans="1:4" ht="13" x14ac:dyDescent="0.15">
      <c r="A928" s="183"/>
      <c r="D928" s="2"/>
    </row>
    <row r="929" spans="1:4" ht="13" x14ac:dyDescent="0.15">
      <c r="A929" s="183"/>
      <c r="D929" s="2"/>
    </row>
    <row r="930" spans="1:4" ht="13" x14ac:dyDescent="0.15">
      <c r="A930" s="183"/>
      <c r="D930" s="2"/>
    </row>
    <row r="931" spans="1:4" ht="13" x14ac:dyDescent="0.15">
      <c r="A931" s="183"/>
      <c r="D931" s="2"/>
    </row>
    <row r="932" spans="1:4" ht="13" x14ac:dyDescent="0.15">
      <c r="A932" s="183"/>
      <c r="D932" s="2"/>
    </row>
    <row r="933" spans="1:4" ht="13" x14ac:dyDescent="0.15">
      <c r="A933" s="183"/>
      <c r="D933" s="2"/>
    </row>
    <row r="934" spans="1:4" ht="13" x14ac:dyDescent="0.15">
      <c r="A934" s="183"/>
      <c r="D934" s="2"/>
    </row>
    <row r="935" spans="1:4" ht="13" x14ac:dyDescent="0.15">
      <c r="A935" s="183"/>
      <c r="D935" s="2"/>
    </row>
    <row r="936" spans="1:4" ht="13" x14ac:dyDescent="0.15">
      <c r="A936" s="183"/>
      <c r="D936" s="2"/>
    </row>
    <row r="937" spans="1:4" ht="13" x14ac:dyDescent="0.15">
      <c r="A937" s="183"/>
      <c r="D937" s="2"/>
    </row>
    <row r="938" spans="1:4" ht="13" x14ac:dyDescent="0.15">
      <c r="A938" s="183"/>
      <c r="D938" s="2"/>
    </row>
    <row r="939" spans="1:4" ht="13" x14ac:dyDescent="0.15">
      <c r="A939" s="183"/>
      <c r="D939" s="2"/>
    </row>
    <row r="940" spans="1:4" ht="13" x14ac:dyDescent="0.15">
      <c r="A940" s="183"/>
      <c r="D940" s="2"/>
    </row>
    <row r="941" spans="1:4" ht="13" x14ac:dyDescent="0.15">
      <c r="A941" s="183"/>
      <c r="D941" s="2"/>
    </row>
    <row r="942" spans="1:4" ht="13" x14ac:dyDescent="0.15">
      <c r="A942" s="183"/>
      <c r="D942" s="2"/>
    </row>
    <row r="943" spans="1:4" ht="13" x14ac:dyDescent="0.15">
      <c r="A943" s="183"/>
      <c r="D943" s="2"/>
    </row>
    <row r="944" spans="1:4" ht="13" x14ac:dyDescent="0.15">
      <c r="A944" s="183"/>
      <c r="D944" s="2"/>
    </row>
    <row r="945" spans="1:4" ht="13" x14ac:dyDescent="0.15">
      <c r="A945" s="183"/>
      <c r="D945" s="2"/>
    </row>
    <row r="946" spans="1:4" ht="13" x14ac:dyDescent="0.15">
      <c r="A946" s="183"/>
      <c r="D946" s="2"/>
    </row>
    <row r="947" spans="1:4" ht="13" x14ac:dyDescent="0.15">
      <c r="A947" s="183"/>
      <c r="D947" s="2"/>
    </row>
    <row r="948" spans="1:4" ht="13" x14ac:dyDescent="0.15">
      <c r="A948" s="183"/>
      <c r="D948" s="2"/>
    </row>
    <row r="949" spans="1:4" ht="13" x14ac:dyDescent="0.15">
      <c r="A949" s="183"/>
      <c r="D949" s="2"/>
    </row>
    <row r="950" spans="1:4" ht="13" x14ac:dyDescent="0.15">
      <c r="A950" s="183"/>
      <c r="D950" s="2"/>
    </row>
    <row r="951" spans="1:4" ht="13" x14ac:dyDescent="0.15">
      <c r="A951" s="183"/>
      <c r="D951" s="2"/>
    </row>
    <row r="952" spans="1:4" ht="13" x14ac:dyDescent="0.15">
      <c r="A952" s="183"/>
      <c r="D952" s="2"/>
    </row>
    <row r="953" spans="1:4" ht="13" x14ac:dyDescent="0.15">
      <c r="A953" s="183"/>
      <c r="D953" s="2"/>
    </row>
    <row r="954" spans="1:4" ht="13" x14ac:dyDescent="0.15">
      <c r="A954" s="183"/>
      <c r="D954" s="2"/>
    </row>
    <row r="955" spans="1:4" ht="13" x14ac:dyDescent="0.15">
      <c r="A955" s="183"/>
      <c r="D955" s="2"/>
    </row>
    <row r="956" spans="1:4" ht="13" x14ac:dyDescent="0.15">
      <c r="A956" s="183"/>
      <c r="D956" s="2"/>
    </row>
    <row r="957" spans="1:4" ht="13" x14ac:dyDescent="0.15">
      <c r="A957" s="183"/>
      <c r="D957" s="2"/>
    </row>
    <row r="958" spans="1:4" ht="13" x14ac:dyDescent="0.15">
      <c r="A958" s="183"/>
      <c r="D958" s="2"/>
    </row>
    <row r="959" spans="1:4" ht="13" x14ac:dyDescent="0.15">
      <c r="A959" s="183"/>
      <c r="D959" s="2"/>
    </row>
    <row r="960" spans="1:4" ht="13" x14ac:dyDescent="0.15">
      <c r="A960" s="183"/>
      <c r="D960" s="2"/>
    </row>
    <row r="961" spans="1:4" ht="13" x14ac:dyDescent="0.15">
      <c r="A961" s="183"/>
      <c r="D961" s="2"/>
    </row>
    <row r="962" spans="1:4" ht="13" x14ac:dyDescent="0.15">
      <c r="A962" s="183"/>
      <c r="D962" s="2"/>
    </row>
    <row r="963" spans="1:4" ht="13" x14ac:dyDescent="0.15">
      <c r="A963" s="183"/>
      <c r="D963" s="2"/>
    </row>
    <row r="964" spans="1:4" ht="13" x14ac:dyDescent="0.15">
      <c r="A964" s="183"/>
      <c r="D964" s="2"/>
    </row>
    <row r="965" spans="1:4" ht="13" x14ac:dyDescent="0.15">
      <c r="A965" s="183"/>
      <c r="D965" s="2"/>
    </row>
    <row r="966" spans="1:4" ht="13" x14ac:dyDescent="0.15">
      <c r="A966" s="183"/>
      <c r="D966" s="2"/>
    </row>
    <row r="967" spans="1:4" ht="13" x14ac:dyDescent="0.15">
      <c r="A967" s="183"/>
      <c r="D967" s="2"/>
    </row>
    <row r="968" spans="1:4" ht="13" x14ac:dyDescent="0.15">
      <c r="A968" s="183"/>
      <c r="D968" s="2"/>
    </row>
    <row r="969" spans="1:4" ht="13" x14ac:dyDescent="0.15">
      <c r="A969" s="183"/>
      <c r="D969" s="2"/>
    </row>
    <row r="970" spans="1:4" ht="13" x14ac:dyDescent="0.15">
      <c r="A970" s="183"/>
      <c r="D970" s="2"/>
    </row>
    <row r="971" spans="1:4" ht="13" x14ac:dyDescent="0.15">
      <c r="A971" s="183"/>
      <c r="D971" s="2"/>
    </row>
    <row r="972" spans="1:4" ht="13" x14ac:dyDescent="0.15">
      <c r="A972" s="183"/>
      <c r="D972" s="2"/>
    </row>
    <row r="973" spans="1:4" ht="13" x14ac:dyDescent="0.15">
      <c r="A973" s="183"/>
      <c r="D973" s="2"/>
    </row>
    <row r="974" spans="1:4" ht="13" x14ac:dyDescent="0.15">
      <c r="A974" s="183"/>
      <c r="D974" s="2"/>
    </row>
    <row r="975" spans="1:4" ht="13" x14ac:dyDescent="0.15">
      <c r="A975" s="183"/>
      <c r="D975" s="2"/>
    </row>
    <row r="976" spans="1:4" ht="13" x14ac:dyDescent="0.15">
      <c r="A976" s="183"/>
      <c r="D976" s="2"/>
    </row>
    <row r="977" spans="1:4" ht="13" x14ac:dyDescent="0.15">
      <c r="A977" s="183"/>
      <c r="D977" s="2"/>
    </row>
    <row r="978" spans="1:4" ht="13" x14ac:dyDescent="0.15">
      <c r="A978" s="183"/>
      <c r="D978" s="2"/>
    </row>
    <row r="979" spans="1:4" ht="13" x14ac:dyDescent="0.15">
      <c r="A979" s="183"/>
      <c r="D979" s="2"/>
    </row>
    <row r="980" spans="1:4" ht="13" x14ac:dyDescent="0.15">
      <c r="A980" s="183"/>
      <c r="D980" s="2"/>
    </row>
    <row r="981" spans="1:4" ht="13" x14ac:dyDescent="0.15">
      <c r="A981" s="183"/>
      <c r="D981" s="2"/>
    </row>
    <row r="982" spans="1:4" ht="13" x14ac:dyDescent="0.15">
      <c r="A982" s="183"/>
      <c r="D982" s="2"/>
    </row>
    <row r="983" spans="1:4" ht="13" x14ac:dyDescent="0.15">
      <c r="A983" s="183"/>
      <c r="D983" s="2"/>
    </row>
    <row r="984" spans="1:4" ht="13" x14ac:dyDescent="0.15">
      <c r="A984" s="183"/>
      <c r="D984" s="2"/>
    </row>
    <row r="985" spans="1:4" ht="13" x14ac:dyDescent="0.15">
      <c r="A985" s="183"/>
      <c r="D985" s="2"/>
    </row>
    <row r="986" spans="1:4" ht="13" x14ac:dyDescent="0.15">
      <c r="A986" s="183"/>
      <c r="D986" s="2"/>
    </row>
    <row r="987" spans="1:4" ht="13" x14ac:dyDescent="0.15">
      <c r="A987" s="183"/>
      <c r="D987" s="2"/>
    </row>
    <row r="988" spans="1:4" ht="13" x14ac:dyDescent="0.15">
      <c r="A988" s="183"/>
      <c r="D988" s="2"/>
    </row>
    <row r="989" spans="1:4" ht="13" x14ac:dyDescent="0.15">
      <c r="A989" s="183"/>
      <c r="D989" s="2"/>
    </row>
    <row r="990" spans="1:4" ht="13" x14ac:dyDescent="0.15">
      <c r="A990" s="183"/>
      <c r="D990" s="2"/>
    </row>
    <row r="991" spans="1:4" ht="13" x14ac:dyDescent="0.15">
      <c r="A991" s="183"/>
      <c r="D991" s="2"/>
    </row>
    <row r="992" spans="1:4" ht="13" x14ac:dyDescent="0.15">
      <c r="A992" s="183"/>
      <c r="D992" s="2"/>
    </row>
    <row r="993" spans="1:4" ht="13" x14ac:dyDescent="0.15">
      <c r="A993" s="183"/>
      <c r="D993" s="2"/>
    </row>
    <row r="994" spans="1:4" ht="13" x14ac:dyDescent="0.15">
      <c r="A994" s="183"/>
      <c r="D994" s="2"/>
    </row>
    <row r="995" spans="1:4" ht="13" x14ac:dyDescent="0.15">
      <c r="A995" s="183"/>
      <c r="D995" s="2"/>
    </row>
    <row r="996" spans="1:4" ht="13" x14ac:dyDescent="0.15">
      <c r="A996" s="183"/>
      <c r="D996" s="2"/>
    </row>
    <row r="997" spans="1:4" ht="13" x14ac:dyDescent="0.15">
      <c r="A997" s="183"/>
      <c r="D997" s="2"/>
    </row>
    <row r="998" spans="1:4" ht="13" x14ac:dyDescent="0.15">
      <c r="A998" s="183"/>
      <c r="D998" s="2"/>
    </row>
    <row r="999" spans="1:4" ht="13" x14ac:dyDescent="0.15">
      <c r="A999" s="183"/>
      <c r="D999" s="2"/>
    </row>
    <row r="1000" spans="1:4" ht="13" x14ac:dyDescent="0.15">
      <c r="A1000" s="183"/>
      <c r="D1000" s="2"/>
    </row>
    <row r="1001" spans="1:4" ht="13" x14ac:dyDescent="0.15">
      <c r="A1001" s="183"/>
      <c r="D1001" s="2"/>
    </row>
  </sheetData>
  <autoFilter ref="B44:D82"/>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Q56"/>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2.75" customHeight="1" x14ac:dyDescent="0.15"/>
  <cols>
    <col min="1" max="1" width="41.5" customWidth="1"/>
    <col min="2" max="14" width="23.5" customWidth="1"/>
    <col min="15" max="15" width="10.1640625" customWidth="1"/>
    <col min="16" max="16" width="11.5" customWidth="1"/>
    <col min="17" max="17" width="9.5" customWidth="1"/>
  </cols>
  <sheetData>
    <row r="1" spans="1:17" ht="14" x14ac:dyDescent="0.15">
      <c r="A1" s="224" t="s">
        <v>515</v>
      </c>
      <c r="B1" s="226" t="s">
        <v>516</v>
      </c>
      <c r="C1" s="228" t="s">
        <v>517</v>
      </c>
      <c r="D1" s="228" t="s">
        <v>520</v>
      </c>
      <c r="E1" s="228" t="s">
        <v>521</v>
      </c>
      <c r="F1" s="228" t="s">
        <v>522</v>
      </c>
      <c r="G1" s="228" t="s">
        <v>523</v>
      </c>
      <c r="H1" s="228" t="s">
        <v>524</v>
      </c>
      <c r="I1" s="228" t="s">
        <v>525</v>
      </c>
      <c r="J1" s="228" t="s">
        <v>526</v>
      </c>
      <c r="K1" s="228" t="s">
        <v>527</v>
      </c>
      <c r="L1" s="228" t="s">
        <v>528</v>
      </c>
      <c r="M1" s="228" t="s">
        <v>529</v>
      </c>
      <c r="N1" s="229" t="s">
        <v>531</v>
      </c>
      <c r="O1" s="550" t="s">
        <v>535</v>
      </c>
      <c r="P1" s="550" t="s">
        <v>539</v>
      </c>
      <c r="Q1" s="550" t="s">
        <v>542</v>
      </c>
    </row>
    <row r="2" spans="1:17" ht="14" x14ac:dyDescent="0.15">
      <c r="A2" s="231" t="s">
        <v>543</v>
      </c>
      <c r="B2" s="233" t="str">
        <f>VLOOKUP(B1,'Canadian Open Data Portals'!$A:$C, 2, FALSE)</f>
        <v>Ontario</v>
      </c>
      <c r="C2" s="235" t="str">
        <f>VLOOKUP(C1,'Canadian Open Data Portals'!$A:$C, 2, FALSE)</f>
        <v>Ontario</v>
      </c>
      <c r="D2" s="235" t="str">
        <f>VLOOKUP(D1,'Canadian Open Data Portals'!$A:$C, 2, FALSE)</f>
        <v>Ontario</v>
      </c>
      <c r="E2" s="235" t="str">
        <f>VLOOKUP(E1,'Canadian Open Data Portals'!$A:$C, 2, FALSE)</f>
        <v>Ontario</v>
      </c>
      <c r="F2" s="235" t="str">
        <f>VLOOKUP(F1,'Canadian Open Data Portals'!$A:$C, 2, FALSE)</f>
        <v>Ontario</v>
      </c>
      <c r="G2" s="235" t="str">
        <f>VLOOKUP(G1,'Canadian Open Data Portals'!$A:$C, 2, FALSE)</f>
        <v>Québec</v>
      </c>
      <c r="H2" s="235" t="str">
        <f>VLOOKUP(H1,'Canadian Open Data Portals'!$A:$C, 2, FALSE)</f>
        <v>Ontario</v>
      </c>
      <c r="I2" s="235" t="str">
        <f>VLOOKUP(I1,'Canadian Open Data Portals'!$A:$C, 2, FALSE)</f>
        <v>British Columbia</v>
      </c>
      <c r="J2" s="235" t="str">
        <f>VLOOKUP(J1,'Canadian Open Data Portals'!$A:$C, 2, FALSE)</f>
        <v>Ontario</v>
      </c>
      <c r="K2" s="235" t="str">
        <f>VLOOKUP(K1,'Canadian Open Data Portals'!$A:$C, 2, FALSE)</f>
        <v>Ontario</v>
      </c>
      <c r="L2" s="235" t="str">
        <f>VLOOKUP(L1,'Canadian Open Data Portals'!$A:$C, 2, FALSE)</f>
        <v>Nova Scotia</v>
      </c>
      <c r="M2" s="235" t="str">
        <f>VLOOKUP(M1,'Canadian Open Data Portals'!$A:$C, 2, FALSE)</f>
        <v>Ontario</v>
      </c>
      <c r="N2" s="244" t="str">
        <f>VLOOKUP(N1,'Canadian Open Data Portals'!$A:$C, 2, FALSE)</f>
        <v>British Columbia</v>
      </c>
      <c r="O2" s="551"/>
      <c r="P2" s="551"/>
      <c r="Q2" s="551"/>
    </row>
    <row r="3" spans="1:17" ht="14" x14ac:dyDescent="0.15">
      <c r="A3" s="246" t="s">
        <v>100</v>
      </c>
      <c r="B3" s="248"/>
      <c r="C3" s="250"/>
      <c r="D3" s="252"/>
      <c r="E3" s="250"/>
      <c r="F3" s="250"/>
      <c r="G3" s="252"/>
      <c r="H3" s="252"/>
      <c r="I3" s="252"/>
      <c r="J3" s="250"/>
      <c r="K3" s="250"/>
      <c r="L3" s="250"/>
      <c r="M3" s="250"/>
      <c r="N3" s="253"/>
      <c r="O3" s="255"/>
      <c r="P3" s="257"/>
      <c r="Q3" s="257"/>
    </row>
    <row r="4" spans="1:17" ht="21" customHeight="1" x14ac:dyDescent="0.15">
      <c r="A4" s="260" t="s">
        <v>104</v>
      </c>
      <c r="B4" s="261" t="s">
        <v>351</v>
      </c>
      <c r="C4" s="263" t="s">
        <v>582</v>
      </c>
      <c r="D4" s="266" t="s">
        <v>351</v>
      </c>
      <c r="E4" s="266" t="s">
        <v>583</v>
      </c>
      <c r="F4" s="263" t="s">
        <v>584</v>
      </c>
      <c r="G4" s="266" t="s">
        <v>585</v>
      </c>
      <c r="H4" s="266" t="s">
        <v>351</v>
      </c>
      <c r="I4" s="266" t="s">
        <v>351</v>
      </c>
      <c r="J4" s="266" t="s">
        <v>586</v>
      </c>
      <c r="K4" s="263" t="s">
        <v>351</v>
      </c>
      <c r="L4" s="263" t="s">
        <v>587</v>
      </c>
      <c r="M4" s="263" t="s">
        <v>588</v>
      </c>
      <c r="N4" s="268" t="s">
        <v>589</v>
      </c>
      <c r="O4" s="552"/>
      <c r="P4" s="553"/>
      <c r="Q4" s="554"/>
    </row>
    <row r="5" spans="1:17" ht="13" x14ac:dyDescent="0.15">
      <c r="A5" s="269" t="s">
        <v>597</v>
      </c>
      <c r="B5" s="270" t="s">
        <v>600</v>
      </c>
      <c r="C5" s="272" t="s">
        <v>603</v>
      </c>
      <c r="D5" s="272" t="s">
        <v>611</v>
      </c>
      <c r="E5" s="274" t="s">
        <v>613</v>
      </c>
      <c r="F5" s="274" t="s">
        <v>616</v>
      </c>
      <c r="G5" s="272" t="s">
        <v>617</v>
      </c>
      <c r="H5" s="272" t="s">
        <v>619</v>
      </c>
      <c r="I5" s="272" t="s">
        <v>621</v>
      </c>
      <c r="J5" s="274" t="s">
        <v>623</v>
      </c>
      <c r="K5" s="274" t="s">
        <v>625</v>
      </c>
      <c r="L5" s="272" t="s">
        <v>627</v>
      </c>
      <c r="M5" s="274" t="s">
        <v>630</v>
      </c>
      <c r="N5" s="280" t="s">
        <v>632</v>
      </c>
      <c r="O5" s="555"/>
      <c r="P5" s="553"/>
      <c r="Q5" s="554"/>
    </row>
    <row r="6" spans="1:17" ht="13.5" customHeight="1" x14ac:dyDescent="0.15">
      <c r="A6" s="281" t="s">
        <v>642</v>
      </c>
      <c r="B6" s="283"/>
      <c r="C6" s="277" t="s">
        <v>652</v>
      </c>
      <c r="D6" s="284"/>
      <c r="E6" s="277" t="s">
        <v>657</v>
      </c>
      <c r="F6" s="277" t="s">
        <v>661</v>
      </c>
      <c r="G6" s="284"/>
      <c r="H6" s="284"/>
      <c r="I6" s="284"/>
      <c r="J6" s="285"/>
      <c r="K6" s="285"/>
      <c r="L6" s="285"/>
      <c r="M6" s="285"/>
      <c r="N6" s="286"/>
      <c r="O6" s="555"/>
      <c r="P6" s="553"/>
      <c r="Q6" s="554"/>
    </row>
    <row r="7" spans="1:17" ht="13" x14ac:dyDescent="0.15">
      <c r="A7" s="269" t="s">
        <v>251</v>
      </c>
      <c r="B7" s="288" t="s">
        <v>254</v>
      </c>
      <c r="C7" s="289" t="s">
        <v>256</v>
      </c>
      <c r="D7" s="290" t="s">
        <v>255</v>
      </c>
      <c r="E7" s="289" t="s">
        <v>680</v>
      </c>
      <c r="F7" s="289" t="s">
        <v>253</v>
      </c>
      <c r="G7" s="290" t="s">
        <v>680</v>
      </c>
      <c r="H7" s="290" t="s">
        <v>255</v>
      </c>
      <c r="I7" s="289" t="s">
        <v>252</v>
      </c>
      <c r="J7" s="289" t="s">
        <v>680</v>
      </c>
      <c r="K7" s="289" t="s">
        <v>255</v>
      </c>
      <c r="L7" s="289" t="s">
        <v>254</v>
      </c>
      <c r="M7" s="289" t="s">
        <v>254</v>
      </c>
      <c r="N7" s="292" t="s">
        <v>254</v>
      </c>
      <c r="O7" s="555"/>
      <c r="P7" s="553"/>
      <c r="Q7" s="554"/>
    </row>
    <row r="8" spans="1:17" ht="13" x14ac:dyDescent="0.15">
      <c r="A8" s="294" t="s">
        <v>693</v>
      </c>
      <c r="B8" s="296" t="s">
        <v>702</v>
      </c>
      <c r="C8" s="298" t="s">
        <v>708</v>
      </c>
      <c r="D8" s="299" t="s">
        <v>713</v>
      </c>
      <c r="E8" s="298" t="s">
        <v>715</v>
      </c>
      <c r="F8" s="298" t="s">
        <v>716</v>
      </c>
      <c r="G8" s="299" t="s">
        <v>717</v>
      </c>
      <c r="H8" s="299" t="s">
        <v>719</v>
      </c>
      <c r="I8" s="298" t="s">
        <v>720</v>
      </c>
      <c r="J8" s="298" t="s">
        <v>722</v>
      </c>
      <c r="K8" s="301"/>
      <c r="L8" s="298" t="s">
        <v>727</v>
      </c>
      <c r="M8" s="298" t="s">
        <v>730</v>
      </c>
      <c r="N8" s="302" t="s">
        <v>731</v>
      </c>
      <c r="O8" s="555"/>
      <c r="P8" s="553"/>
      <c r="Q8" s="554"/>
    </row>
    <row r="9" spans="1:17" ht="13" x14ac:dyDescent="0.15">
      <c r="A9" s="303" t="s">
        <v>738</v>
      </c>
      <c r="B9" s="305">
        <f>VLOOKUP(B1,'Canadian Open Data Portals'!$A:$D, 4, FALSE)</f>
        <v>2615060</v>
      </c>
      <c r="C9" s="307">
        <f>VLOOKUP(C1,'Canadian Open Data Portals'!$A:$D, 4, FALSE)</f>
        <v>219153</v>
      </c>
      <c r="D9" s="307">
        <f>VLOOKUP(D1,'Canadian Open Data Portals'!$A:$D, 4, FALSE)</f>
        <v>1032524</v>
      </c>
      <c r="E9" s="307">
        <f>VLOOKUP(E1,'Canadian Open Data Portals'!$A:$D, 4, FALSE)</f>
        <v>883391</v>
      </c>
      <c r="F9" s="307">
        <f>VLOOKUP(F1,'Canadian Open Data Portals'!$A:$D, 4, FALSE)</f>
        <v>519949</v>
      </c>
      <c r="G9" s="307">
        <f>VLOOKUP(G1,'Canadian Open Data Portals'!$A:$D, 4, FALSE)</f>
        <v>1649519</v>
      </c>
      <c r="H9" s="307">
        <f>VLOOKUP(H1,'Canadian Open Data Portals'!$A:$D, 4, FALSE)</f>
        <v>98780</v>
      </c>
      <c r="I9" s="307">
        <f>VLOOKUP(I1,'Canadian Open Data Portals'!$A:$D, 4, FALSE)</f>
        <v>603502</v>
      </c>
      <c r="J9" s="307">
        <f>VLOOKUP(J1,'Canadian Open Data Portals'!$A:$D, 4, FALSE)</f>
        <v>366151</v>
      </c>
      <c r="K9" s="307">
        <f>VLOOKUP(K1,'Canadian Open Data Portals'!$A:$D, 4, FALSE)</f>
        <v>523911</v>
      </c>
      <c r="L9" s="307">
        <f>VLOOKUP(L1,'Canadian Open Data Portals'!$A:$D, 4, FALSE)</f>
        <v>390096</v>
      </c>
      <c r="M9" s="307">
        <f>VLOOKUP(M1,'Canadian Open Data Portals'!$A:$D, 4, FALSE)</f>
        <v>121688</v>
      </c>
      <c r="N9" s="318">
        <f>VLOOKUP(N1,'Canadian Open Data Portals'!$A:$D, 4, FALSE)</f>
        <v>109752</v>
      </c>
      <c r="O9" s="555"/>
      <c r="P9" s="553"/>
      <c r="Q9" s="554"/>
    </row>
    <row r="10" spans="1:17" ht="26" x14ac:dyDescent="0.15">
      <c r="A10" s="281" t="s">
        <v>358</v>
      </c>
      <c r="B10" s="320"/>
      <c r="C10" s="322"/>
      <c r="D10" s="323"/>
      <c r="E10" s="324" t="s">
        <v>817</v>
      </c>
      <c r="F10" s="322"/>
      <c r="G10" s="323"/>
      <c r="H10" s="323"/>
      <c r="I10" s="323"/>
      <c r="J10" s="322"/>
      <c r="K10" s="322"/>
      <c r="L10" s="322"/>
      <c r="M10" s="322"/>
      <c r="N10" s="325"/>
      <c r="O10" s="555"/>
      <c r="P10" s="553"/>
      <c r="Q10" s="554"/>
    </row>
    <row r="11" spans="1:17" ht="26" x14ac:dyDescent="0.15">
      <c r="A11" s="269" t="s">
        <v>371</v>
      </c>
      <c r="B11" s="326" t="s">
        <v>821</v>
      </c>
      <c r="C11" s="327"/>
      <c r="D11" s="329"/>
      <c r="E11" s="330" t="s">
        <v>424</v>
      </c>
      <c r="F11" s="330" t="s">
        <v>823</v>
      </c>
      <c r="G11" s="331" t="s">
        <v>825</v>
      </c>
      <c r="H11" s="331" t="s">
        <v>828</v>
      </c>
      <c r="I11" s="329"/>
      <c r="J11" s="330" t="s">
        <v>823</v>
      </c>
      <c r="K11" s="330" t="s">
        <v>424</v>
      </c>
      <c r="L11" s="330" t="s">
        <v>830</v>
      </c>
      <c r="M11" s="330" t="s">
        <v>424</v>
      </c>
      <c r="N11" s="332"/>
      <c r="O11" s="555"/>
      <c r="P11" s="553"/>
      <c r="Q11" s="554"/>
    </row>
    <row r="12" spans="1:17" ht="13" x14ac:dyDescent="0.15">
      <c r="A12" s="281" t="s">
        <v>493</v>
      </c>
      <c r="B12" s="337" t="str">
        <f>VLOOKUP(B1,'Canadian Open Data Portals'!$A:$C, 3, FALSE)</f>
        <v>http://www.toronto.ca/open</v>
      </c>
      <c r="C12" s="341" t="str">
        <f>VLOOKUP(C1,'Canadian Open Data Portals'!$A:$C, 3, FALSE)</f>
        <v>http://app.kitchener.ca/opendata/catalogue.aspx</v>
      </c>
      <c r="D12" s="341" t="str">
        <f>VLOOKUP(D1,'Canadian Open Data Portals'!$A:$C, 3, FALSE)</f>
        <v>http://www.york.ca/opendata/</v>
      </c>
      <c r="E12" s="341" t="str">
        <f>VLOOKUP(E1,'Canadian Open Data Portals'!$A:$C, 3, FALSE)</f>
        <v>http://data.ottawa.ca/</v>
      </c>
      <c r="F12" s="341" t="str">
        <f>VLOOKUP(F1,'Canadian Open Data Portals'!$A:$C, 3, FALSE)</f>
        <v>http://www.hamilton.ca/ProjectsInitiatives/OpenData/</v>
      </c>
      <c r="G12" s="341" t="str">
        <f>VLOOKUP(G1,'Canadian Open Data Portals'!$A:$C, 3, FALSE)</f>
        <v>http://donnees.ville.montreal.qc.ca/</v>
      </c>
      <c r="H12" s="341" t="str">
        <f>VLOOKUP(H1,'Canadian Open Data Portals'!$A:$C, 3, FALSE)</f>
        <v>http://opendata.waterloo.ca/</v>
      </c>
      <c r="I12" s="341" t="str">
        <f>VLOOKUP(I1,'Canadian Open Data Portals'!$A:$C, 3, FALSE)</f>
        <v>http://data.vancouver.ca/datacatalogue/index.htm</v>
      </c>
      <c r="J12" s="341" t="str">
        <f>VLOOKUP(J1,'Canadian Open Data Portals'!$A:$C, 3, FALSE)</f>
        <v>http://www.london.ca/city-hall/open-data/Pages/Open-Data-Data-Catalogue.aspx</v>
      </c>
      <c r="K12" s="341" t="str">
        <f>VLOOKUP(K1,'Canadian Open Data Portals'!$A:$C, 3, FALSE)</f>
        <v>http://www.brampton.ca/EN/City-Hall/OpenGov/Pages/Welcome.aspx</v>
      </c>
      <c r="L12" s="341" t="str">
        <f>VLOOKUP(L1,'Canadian Open Data Portals'!$A:$C, 3, FALSE)</f>
        <v>www.region.halifax.ns.ca/opendata</v>
      </c>
      <c r="M12" s="341" t="str">
        <f>VLOOKUP(M1,'Canadian Open Data Portals'!$A:$C, 3, FALSE)</f>
        <v>http://openguelph.wpengine.com/open-data-guelph/</v>
      </c>
      <c r="N12" s="353" t="str">
        <f>VLOOKUP(N1,'Canadian Open Data Portals'!$A:$C, 3, FALSE)</f>
        <v>http://www.saanich.ca/data/catalogue/index.php</v>
      </c>
      <c r="O12" s="555"/>
      <c r="P12" s="553"/>
      <c r="Q12" s="554"/>
    </row>
    <row r="13" spans="1:17" ht="13" x14ac:dyDescent="0.15">
      <c r="A13" s="355" t="s">
        <v>581</v>
      </c>
      <c r="B13" s="248"/>
      <c r="C13" s="250"/>
      <c r="D13" s="252"/>
      <c r="E13" s="250"/>
      <c r="F13" s="250"/>
      <c r="G13" s="252"/>
      <c r="H13" s="252"/>
      <c r="I13" s="252"/>
      <c r="J13" s="250"/>
      <c r="K13" s="250"/>
      <c r="L13" s="250"/>
      <c r="M13" s="250"/>
      <c r="N13" s="253"/>
      <c r="O13" s="357"/>
      <c r="P13" s="357"/>
      <c r="Q13" s="357"/>
    </row>
    <row r="14" spans="1:17" ht="16.5" customHeight="1" x14ac:dyDescent="0.15">
      <c r="A14" s="260" t="s">
        <v>900</v>
      </c>
      <c r="B14" s="358" t="s">
        <v>901</v>
      </c>
      <c r="C14" s="359" t="s">
        <v>338</v>
      </c>
      <c r="D14" s="338" t="s">
        <v>338</v>
      </c>
      <c r="E14" s="263" t="s">
        <v>907</v>
      </c>
      <c r="F14" s="361" t="s">
        <v>338</v>
      </c>
      <c r="G14" s="338" t="s">
        <v>338</v>
      </c>
      <c r="H14" s="266" t="s">
        <v>908</v>
      </c>
      <c r="I14" s="359" t="s">
        <v>338</v>
      </c>
      <c r="J14" s="361" t="s">
        <v>338</v>
      </c>
      <c r="K14" s="263" t="s">
        <v>909</v>
      </c>
      <c r="L14" s="361" t="s">
        <v>338</v>
      </c>
      <c r="M14" s="361" t="s">
        <v>338</v>
      </c>
      <c r="N14" s="363" t="s">
        <v>338</v>
      </c>
      <c r="O14" s="365">
        <f t="shared" ref="O14:O16" si="0">COUNTIF(B14:N14,"n/a")</f>
        <v>9</v>
      </c>
      <c r="P14" s="366" t="s">
        <v>922</v>
      </c>
      <c r="Q14" s="365">
        <f t="shared" ref="Q14:Q17" si="1">SUM(O14:P14)</f>
        <v>9</v>
      </c>
    </row>
    <row r="15" spans="1:17" ht="52" x14ac:dyDescent="0.15">
      <c r="A15" s="269" t="s">
        <v>781</v>
      </c>
      <c r="B15" s="368" t="s">
        <v>338</v>
      </c>
      <c r="C15" s="369" t="s">
        <v>338</v>
      </c>
      <c r="D15" s="370" t="s">
        <v>338</v>
      </c>
      <c r="E15" s="330" t="s">
        <v>939</v>
      </c>
      <c r="F15" s="369" t="s">
        <v>338</v>
      </c>
      <c r="G15" s="370" t="s">
        <v>338</v>
      </c>
      <c r="H15" s="370" t="s">
        <v>338</v>
      </c>
      <c r="I15" s="370" t="s">
        <v>338</v>
      </c>
      <c r="J15" s="369" t="s">
        <v>338</v>
      </c>
      <c r="K15" s="369" t="s">
        <v>338</v>
      </c>
      <c r="L15" s="369" t="s">
        <v>338</v>
      </c>
      <c r="M15" s="369" t="s">
        <v>338</v>
      </c>
      <c r="N15" s="371" t="s">
        <v>338</v>
      </c>
      <c r="O15" s="365">
        <f t="shared" si="0"/>
        <v>12</v>
      </c>
      <c r="P15" s="366" t="s">
        <v>922</v>
      </c>
      <c r="Q15" s="365">
        <f t="shared" si="1"/>
        <v>12</v>
      </c>
    </row>
    <row r="16" spans="1:17" ht="19.5" customHeight="1" x14ac:dyDescent="0.15">
      <c r="A16" s="372" t="s">
        <v>822</v>
      </c>
      <c r="B16" s="261" t="s">
        <v>944</v>
      </c>
      <c r="C16" s="263" t="s">
        <v>945</v>
      </c>
      <c r="D16" s="266" t="s">
        <v>946</v>
      </c>
      <c r="E16" s="263" t="s">
        <v>947</v>
      </c>
      <c r="F16" s="263" t="s">
        <v>948</v>
      </c>
      <c r="G16" s="266" t="s">
        <v>949</v>
      </c>
      <c r="H16" s="266" t="s">
        <v>950</v>
      </c>
      <c r="I16" s="338" t="s">
        <v>338</v>
      </c>
      <c r="J16" s="263" t="s">
        <v>951</v>
      </c>
      <c r="K16" s="263" t="s">
        <v>952</v>
      </c>
      <c r="L16" s="263" t="s">
        <v>953</v>
      </c>
      <c r="M16" s="263" t="s">
        <v>954</v>
      </c>
      <c r="N16" s="363" t="s">
        <v>338</v>
      </c>
      <c r="O16" s="365">
        <f t="shared" si="0"/>
        <v>2</v>
      </c>
      <c r="P16" s="366" t="s">
        <v>922</v>
      </c>
      <c r="Q16" s="365">
        <f t="shared" si="1"/>
        <v>2</v>
      </c>
    </row>
    <row r="17" spans="1:17" ht="19.5" customHeight="1" x14ac:dyDescent="0.15">
      <c r="A17" s="373" t="s">
        <v>2382</v>
      </c>
      <c r="B17" s="375" t="s">
        <v>956</v>
      </c>
      <c r="C17" s="376" t="s">
        <v>957</v>
      </c>
      <c r="D17" s="377" t="s">
        <v>960</v>
      </c>
      <c r="E17" s="376" t="s">
        <v>960</v>
      </c>
      <c r="F17" s="376" t="s">
        <v>960</v>
      </c>
      <c r="G17" s="377" t="s">
        <v>956</v>
      </c>
      <c r="H17" s="377" t="s">
        <v>956</v>
      </c>
      <c r="I17" s="377" t="s">
        <v>960</v>
      </c>
      <c r="J17" s="376" t="s">
        <v>960</v>
      </c>
      <c r="K17" s="376" t="s">
        <v>960</v>
      </c>
      <c r="L17" s="376" t="s">
        <v>960</v>
      </c>
      <c r="M17" s="376" t="s">
        <v>960</v>
      </c>
      <c r="N17" s="378" t="s">
        <v>960</v>
      </c>
      <c r="O17" s="365">
        <f>COUNTIF(B17:N17,"n")</f>
        <v>9</v>
      </c>
      <c r="P17" s="366" t="s">
        <v>922</v>
      </c>
      <c r="Q17" s="365">
        <f t="shared" si="1"/>
        <v>9</v>
      </c>
    </row>
    <row r="18" spans="1:17" ht="13" x14ac:dyDescent="0.15">
      <c r="A18" s="380" t="s">
        <v>879</v>
      </c>
      <c r="B18" s="248"/>
      <c r="C18" s="250"/>
      <c r="D18" s="252"/>
      <c r="E18" s="250"/>
      <c r="F18" s="250"/>
      <c r="G18" s="252"/>
      <c r="H18" s="252"/>
      <c r="I18" s="252"/>
      <c r="J18" s="250"/>
      <c r="K18" s="250"/>
      <c r="L18" s="250"/>
      <c r="M18" s="250"/>
      <c r="N18" s="253"/>
      <c r="O18" s="357"/>
      <c r="P18" s="357"/>
      <c r="Q18" s="357"/>
    </row>
    <row r="19" spans="1:17" ht="13" x14ac:dyDescent="0.15">
      <c r="A19" s="355" t="s">
        <v>880</v>
      </c>
      <c r="B19" s="248"/>
      <c r="C19" s="250"/>
      <c r="D19" s="252"/>
      <c r="E19" s="250"/>
      <c r="F19" s="250"/>
      <c r="G19" s="252"/>
      <c r="H19" s="252"/>
      <c r="I19" s="252"/>
      <c r="J19" s="250"/>
      <c r="K19" s="250"/>
      <c r="L19" s="250"/>
      <c r="M19" s="250"/>
      <c r="N19" s="253"/>
      <c r="O19" s="357"/>
      <c r="P19" s="357"/>
      <c r="Q19" s="357"/>
    </row>
    <row r="20" spans="1:17" ht="143" x14ac:dyDescent="0.15">
      <c r="A20" s="381" t="s">
        <v>881</v>
      </c>
      <c r="B20" s="261" t="s">
        <v>976</v>
      </c>
      <c r="C20" s="263" t="s">
        <v>977</v>
      </c>
      <c r="D20" s="266" t="s">
        <v>979</v>
      </c>
      <c r="E20" s="263" t="s">
        <v>980</v>
      </c>
      <c r="F20" s="263" t="s">
        <v>981</v>
      </c>
      <c r="G20" s="338" t="s">
        <v>338</v>
      </c>
      <c r="H20" s="338" t="s">
        <v>338</v>
      </c>
      <c r="I20" s="266" t="s">
        <v>983</v>
      </c>
      <c r="J20" s="263" t="s">
        <v>984</v>
      </c>
      <c r="K20" s="263" t="s">
        <v>985</v>
      </c>
      <c r="L20" s="361" t="s">
        <v>338</v>
      </c>
      <c r="M20" s="361" t="s">
        <v>338</v>
      </c>
      <c r="N20" s="363" t="s">
        <v>338</v>
      </c>
      <c r="O20" s="365">
        <f t="shared" ref="O20:O26" si="2">COUNTIF(B20:N20,"n/a")</f>
        <v>5</v>
      </c>
      <c r="P20" s="365">
        <f>COUNTIF(B20:N20,"Opposite*")</f>
        <v>2</v>
      </c>
      <c r="Q20" s="365">
        <f t="shared" ref="Q20:Q26" si="3">SUM(O20:P20)</f>
        <v>7</v>
      </c>
    </row>
    <row r="21" spans="1:17" ht="234" x14ac:dyDescent="0.15">
      <c r="A21" s="383" t="s">
        <v>955</v>
      </c>
      <c r="B21" s="326" t="s">
        <v>998</v>
      </c>
      <c r="C21" s="330" t="s">
        <v>999</v>
      </c>
      <c r="D21" s="331" t="s">
        <v>1000</v>
      </c>
      <c r="E21" s="369" t="s">
        <v>338</v>
      </c>
      <c r="F21" s="330" t="s">
        <v>1002</v>
      </c>
      <c r="G21" s="370" t="s">
        <v>338</v>
      </c>
      <c r="H21" s="370" t="s">
        <v>338</v>
      </c>
      <c r="I21" s="370" t="s">
        <v>338</v>
      </c>
      <c r="J21" s="369" t="s">
        <v>338</v>
      </c>
      <c r="K21" s="330" t="s">
        <v>1003</v>
      </c>
      <c r="L21" s="330" t="s">
        <v>1004</v>
      </c>
      <c r="M21" s="369" t="s">
        <v>338</v>
      </c>
      <c r="N21" s="363" t="s">
        <v>338</v>
      </c>
      <c r="O21" s="365">
        <f t="shared" si="2"/>
        <v>7</v>
      </c>
      <c r="P21" s="365">
        <f t="shared" ref="P21:P26" si="4">COUNTIF(B21:N21,"opposite*")</f>
        <v>0</v>
      </c>
      <c r="Q21" s="365">
        <f t="shared" si="3"/>
        <v>7</v>
      </c>
    </row>
    <row r="22" spans="1:17" ht="15" customHeight="1" x14ac:dyDescent="0.15">
      <c r="A22" s="381" t="s">
        <v>1007</v>
      </c>
      <c r="B22" s="358" t="s">
        <v>1009</v>
      </c>
      <c r="C22" s="386" t="s">
        <v>1010</v>
      </c>
      <c r="D22" s="266" t="s">
        <v>1012</v>
      </c>
      <c r="E22" s="263" t="s">
        <v>1013</v>
      </c>
      <c r="F22" s="263" t="s">
        <v>1014</v>
      </c>
      <c r="G22" s="266" t="s">
        <v>1015</v>
      </c>
      <c r="H22" s="266" t="s">
        <v>1016</v>
      </c>
      <c r="I22" s="266" t="s">
        <v>1017</v>
      </c>
      <c r="J22" s="386" t="s">
        <v>1018</v>
      </c>
      <c r="K22" s="263" t="s">
        <v>1019</v>
      </c>
      <c r="L22" s="263" t="s">
        <v>953</v>
      </c>
      <c r="M22" s="263" t="s">
        <v>1020</v>
      </c>
      <c r="N22" s="268" t="s">
        <v>1021</v>
      </c>
      <c r="O22" s="365">
        <f t="shared" si="2"/>
        <v>0</v>
      </c>
      <c r="P22" s="365">
        <f t="shared" si="4"/>
        <v>0</v>
      </c>
      <c r="Q22" s="365">
        <f t="shared" si="3"/>
        <v>0</v>
      </c>
    </row>
    <row r="23" spans="1:17" ht="52" x14ac:dyDescent="0.15">
      <c r="A23" s="383" t="s">
        <v>1023</v>
      </c>
      <c r="B23" s="368" t="s">
        <v>338</v>
      </c>
      <c r="C23" s="369" t="s">
        <v>338</v>
      </c>
      <c r="D23" s="331" t="s">
        <v>1024</v>
      </c>
      <c r="E23" s="369" t="s">
        <v>338</v>
      </c>
      <c r="F23" s="369" t="s">
        <v>338</v>
      </c>
      <c r="G23" s="370" t="s">
        <v>338</v>
      </c>
      <c r="H23" s="370" t="s">
        <v>338</v>
      </c>
      <c r="I23" s="370" t="s">
        <v>338</v>
      </c>
      <c r="J23" s="369" t="s">
        <v>338</v>
      </c>
      <c r="K23" s="369" t="s">
        <v>338</v>
      </c>
      <c r="L23" s="369" t="s">
        <v>338</v>
      </c>
      <c r="M23" s="369" t="s">
        <v>338</v>
      </c>
      <c r="N23" s="363" t="s">
        <v>338</v>
      </c>
      <c r="O23" s="365">
        <f t="shared" si="2"/>
        <v>12</v>
      </c>
      <c r="P23" s="365">
        <f t="shared" si="4"/>
        <v>0</v>
      </c>
      <c r="Q23" s="365">
        <f t="shared" si="3"/>
        <v>12</v>
      </c>
    </row>
    <row r="24" spans="1:17" ht="325" x14ac:dyDescent="0.15">
      <c r="A24" s="372" t="s">
        <v>1029</v>
      </c>
      <c r="B24" s="389" t="s">
        <v>1031</v>
      </c>
      <c r="C24" s="386" t="s">
        <v>1036</v>
      </c>
      <c r="D24" s="266" t="s">
        <v>1037</v>
      </c>
      <c r="E24" s="263" t="s">
        <v>1039</v>
      </c>
      <c r="F24" s="263" t="s">
        <v>1041</v>
      </c>
      <c r="G24" s="338" t="s">
        <v>338</v>
      </c>
      <c r="H24" s="266" t="s">
        <v>1042</v>
      </c>
      <c r="I24" s="338" t="s">
        <v>338</v>
      </c>
      <c r="J24" s="386" t="s">
        <v>1044</v>
      </c>
      <c r="K24" s="361" t="s">
        <v>338</v>
      </c>
      <c r="L24" s="263" t="s">
        <v>1045</v>
      </c>
      <c r="M24" s="361" t="s">
        <v>338</v>
      </c>
      <c r="N24" s="363" t="s">
        <v>338</v>
      </c>
      <c r="O24" s="365">
        <f t="shared" si="2"/>
        <v>5</v>
      </c>
      <c r="P24" s="365">
        <f t="shared" si="4"/>
        <v>0</v>
      </c>
      <c r="Q24" s="365">
        <f t="shared" si="3"/>
        <v>5</v>
      </c>
    </row>
    <row r="25" spans="1:17" ht="104" x14ac:dyDescent="0.15">
      <c r="A25" s="383" t="s">
        <v>1050</v>
      </c>
      <c r="B25" s="368" t="s">
        <v>338</v>
      </c>
      <c r="C25" s="369" t="s">
        <v>338</v>
      </c>
      <c r="D25" s="370" t="s">
        <v>338</v>
      </c>
      <c r="E25" s="369" t="s">
        <v>338</v>
      </c>
      <c r="F25" s="369" t="s">
        <v>338</v>
      </c>
      <c r="G25" s="331" t="s">
        <v>1052</v>
      </c>
      <c r="H25" s="370" t="s">
        <v>338</v>
      </c>
      <c r="I25" s="331" t="s">
        <v>1053</v>
      </c>
      <c r="J25" s="369" t="s">
        <v>338</v>
      </c>
      <c r="K25" s="330" t="s">
        <v>1055</v>
      </c>
      <c r="L25" s="369" t="s">
        <v>338</v>
      </c>
      <c r="M25" s="369" t="s">
        <v>338</v>
      </c>
      <c r="N25" s="363" t="s">
        <v>338</v>
      </c>
      <c r="O25" s="365">
        <f t="shared" si="2"/>
        <v>10</v>
      </c>
      <c r="P25" s="365">
        <f t="shared" si="4"/>
        <v>1</v>
      </c>
      <c r="Q25" s="365">
        <f t="shared" si="3"/>
        <v>11</v>
      </c>
    </row>
    <row r="26" spans="1:17" ht="130" x14ac:dyDescent="0.15">
      <c r="A26" s="372" t="s">
        <v>1059</v>
      </c>
      <c r="B26" s="358" t="s">
        <v>998</v>
      </c>
      <c r="C26" s="386" t="s">
        <v>1060</v>
      </c>
      <c r="D26" s="266" t="s">
        <v>1061</v>
      </c>
      <c r="E26" s="386" t="s">
        <v>1062</v>
      </c>
      <c r="F26" s="263" t="s">
        <v>1063</v>
      </c>
      <c r="G26" s="266" t="s">
        <v>1064</v>
      </c>
      <c r="H26" s="266" t="s">
        <v>1065</v>
      </c>
      <c r="I26" s="266" t="s">
        <v>1066</v>
      </c>
      <c r="J26" s="386" t="s">
        <v>1067</v>
      </c>
      <c r="K26" s="263" t="s">
        <v>1068</v>
      </c>
      <c r="L26" s="263" t="s">
        <v>1069</v>
      </c>
      <c r="M26" s="361" t="s">
        <v>338</v>
      </c>
      <c r="N26" s="363" t="s">
        <v>338</v>
      </c>
      <c r="O26" s="365">
        <f t="shared" si="2"/>
        <v>2</v>
      </c>
      <c r="P26" s="365">
        <f t="shared" si="4"/>
        <v>0</v>
      </c>
      <c r="Q26" s="365">
        <f t="shared" si="3"/>
        <v>2</v>
      </c>
    </row>
    <row r="27" spans="1:17" ht="13" x14ac:dyDescent="0.15">
      <c r="A27" s="355" t="s">
        <v>1070</v>
      </c>
      <c r="B27" s="248"/>
      <c r="C27" s="250"/>
      <c r="D27" s="252"/>
      <c r="E27" s="250"/>
      <c r="F27" s="250"/>
      <c r="G27" s="252"/>
      <c r="H27" s="252"/>
      <c r="I27" s="252"/>
      <c r="J27" s="250"/>
      <c r="K27" s="250"/>
      <c r="L27" s="250"/>
      <c r="M27" s="250"/>
      <c r="N27" s="253"/>
      <c r="O27" s="357"/>
      <c r="P27" s="357"/>
      <c r="Q27" s="357"/>
    </row>
    <row r="28" spans="1:17" ht="156" x14ac:dyDescent="0.15">
      <c r="A28" s="381" t="s">
        <v>1071</v>
      </c>
      <c r="B28" s="261" t="s">
        <v>1072</v>
      </c>
      <c r="C28" s="263" t="s">
        <v>1073</v>
      </c>
      <c r="D28" s="266" t="s">
        <v>1074</v>
      </c>
      <c r="E28" s="263" t="s">
        <v>1075</v>
      </c>
      <c r="F28" s="263" t="s">
        <v>1076</v>
      </c>
      <c r="G28" s="266" t="s">
        <v>1077</v>
      </c>
      <c r="H28" s="266" t="s">
        <v>1078</v>
      </c>
      <c r="I28" s="266" t="s">
        <v>1079</v>
      </c>
      <c r="J28" s="263" t="s">
        <v>1080</v>
      </c>
      <c r="K28" s="361" t="s">
        <v>338</v>
      </c>
      <c r="L28" s="263" t="s">
        <v>1081</v>
      </c>
      <c r="M28" s="361" t="s">
        <v>338</v>
      </c>
      <c r="N28" s="363" t="s">
        <v>338</v>
      </c>
      <c r="O28" s="365">
        <f t="shared" ref="O28:O43" si="5">COUNTIF(B28:N28,"n/a")</f>
        <v>3</v>
      </c>
      <c r="P28" s="365">
        <f t="shared" ref="P28:P42" si="6">COUNTIF(B28:N28,"opposite*")</f>
        <v>0</v>
      </c>
      <c r="Q28" s="365">
        <f t="shared" ref="Q28:Q43" si="7">SUM(O28:P28)</f>
        <v>3</v>
      </c>
    </row>
    <row r="29" spans="1:17" ht="143" x14ac:dyDescent="0.15">
      <c r="A29" s="383" t="s">
        <v>1090</v>
      </c>
      <c r="B29" s="368" t="s">
        <v>338</v>
      </c>
      <c r="C29" s="330" t="s">
        <v>1091</v>
      </c>
      <c r="D29" s="331" t="s">
        <v>1092</v>
      </c>
      <c r="E29" s="369" t="s">
        <v>338</v>
      </c>
      <c r="F29" s="369" t="s">
        <v>338</v>
      </c>
      <c r="G29" s="331" t="s">
        <v>1094</v>
      </c>
      <c r="H29" s="370" t="s">
        <v>338</v>
      </c>
      <c r="I29" s="331" t="s">
        <v>1079</v>
      </c>
      <c r="J29" s="369" t="s">
        <v>338</v>
      </c>
      <c r="K29" s="369" t="s">
        <v>338</v>
      </c>
      <c r="L29" s="330" t="s">
        <v>1096</v>
      </c>
      <c r="M29" s="369" t="s">
        <v>338</v>
      </c>
      <c r="N29" s="363" t="s">
        <v>338</v>
      </c>
      <c r="O29" s="365">
        <f t="shared" si="5"/>
        <v>8</v>
      </c>
      <c r="P29" s="365">
        <f t="shared" si="6"/>
        <v>0</v>
      </c>
      <c r="Q29" s="365">
        <f t="shared" si="7"/>
        <v>8</v>
      </c>
    </row>
    <row r="30" spans="1:17" ht="169" x14ac:dyDescent="0.15">
      <c r="A30" s="381" t="s">
        <v>1100</v>
      </c>
      <c r="B30" s="261" t="s">
        <v>1101</v>
      </c>
      <c r="C30" s="263" t="s">
        <v>1103</v>
      </c>
      <c r="D30" s="266" t="s">
        <v>1104</v>
      </c>
      <c r="E30" s="263" t="s">
        <v>1106</v>
      </c>
      <c r="F30" s="263" t="s">
        <v>1108</v>
      </c>
      <c r="G30" s="266" t="s">
        <v>1094</v>
      </c>
      <c r="H30" s="266" t="s">
        <v>1109</v>
      </c>
      <c r="I30" s="266" t="s">
        <v>1111</v>
      </c>
      <c r="J30" s="263" t="s">
        <v>1080</v>
      </c>
      <c r="K30" s="263" t="s">
        <v>1113</v>
      </c>
      <c r="L30" s="263" t="s">
        <v>1081</v>
      </c>
      <c r="M30" s="361" t="s">
        <v>338</v>
      </c>
      <c r="N30" s="363" t="s">
        <v>338</v>
      </c>
      <c r="O30" s="365">
        <f t="shared" si="5"/>
        <v>2</v>
      </c>
      <c r="P30" s="365">
        <f t="shared" si="6"/>
        <v>0</v>
      </c>
      <c r="Q30" s="365">
        <f t="shared" si="7"/>
        <v>2</v>
      </c>
    </row>
    <row r="31" spans="1:17" ht="208" x14ac:dyDescent="0.15">
      <c r="A31" s="383" t="s">
        <v>1116</v>
      </c>
      <c r="B31" s="326" t="s">
        <v>1117</v>
      </c>
      <c r="C31" s="330" t="s">
        <v>1118</v>
      </c>
      <c r="D31" s="331" t="s">
        <v>1120</v>
      </c>
      <c r="E31" s="330" t="s">
        <v>1121</v>
      </c>
      <c r="F31" s="330" t="s">
        <v>1122</v>
      </c>
      <c r="G31" s="331" t="s">
        <v>1123</v>
      </c>
      <c r="H31" s="331" t="s">
        <v>1124</v>
      </c>
      <c r="I31" s="331" t="s">
        <v>1125</v>
      </c>
      <c r="J31" s="330" t="s">
        <v>1126</v>
      </c>
      <c r="K31" s="369" t="s">
        <v>338</v>
      </c>
      <c r="L31" s="369" t="s">
        <v>338</v>
      </c>
      <c r="M31" s="369" t="s">
        <v>338</v>
      </c>
      <c r="N31" s="363" t="s">
        <v>338</v>
      </c>
      <c r="O31" s="365">
        <f t="shared" si="5"/>
        <v>4</v>
      </c>
      <c r="P31" s="365">
        <f t="shared" si="6"/>
        <v>0</v>
      </c>
      <c r="Q31" s="365">
        <f t="shared" si="7"/>
        <v>4</v>
      </c>
    </row>
    <row r="32" spans="1:17" ht="26" x14ac:dyDescent="0.15">
      <c r="A32" s="372" t="s">
        <v>1128</v>
      </c>
      <c r="B32" s="391" t="s">
        <v>338</v>
      </c>
      <c r="C32" s="361" t="s">
        <v>338</v>
      </c>
      <c r="D32" s="338" t="s">
        <v>338</v>
      </c>
      <c r="E32" s="361" t="s">
        <v>338</v>
      </c>
      <c r="F32" s="361" t="s">
        <v>338</v>
      </c>
      <c r="G32" s="338" t="s">
        <v>338</v>
      </c>
      <c r="H32" s="338" t="s">
        <v>338</v>
      </c>
      <c r="I32" s="338" t="s">
        <v>338</v>
      </c>
      <c r="J32" s="361" t="s">
        <v>338</v>
      </c>
      <c r="K32" s="361" t="s">
        <v>338</v>
      </c>
      <c r="L32" s="361" t="s">
        <v>338</v>
      </c>
      <c r="M32" s="361" t="s">
        <v>338</v>
      </c>
      <c r="N32" s="363" t="s">
        <v>338</v>
      </c>
      <c r="O32" s="365">
        <f t="shared" si="5"/>
        <v>13</v>
      </c>
      <c r="P32" s="365">
        <f t="shared" si="6"/>
        <v>0</v>
      </c>
      <c r="Q32" s="365">
        <f t="shared" si="7"/>
        <v>13</v>
      </c>
    </row>
    <row r="33" spans="1:17" ht="91" x14ac:dyDescent="0.15">
      <c r="A33" s="392" t="s">
        <v>1130</v>
      </c>
      <c r="B33" s="375" t="s">
        <v>1132</v>
      </c>
      <c r="C33" s="376" t="s">
        <v>1134</v>
      </c>
      <c r="D33" s="377" t="s">
        <v>1135</v>
      </c>
      <c r="E33" s="376" t="s">
        <v>1137</v>
      </c>
      <c r="F33" s="393" t="s">
        <v>338</v>
      </c>
      <c r="G33" s="377" t="s">
        <v>1140</v>
      </c>
      <c r="H33" s="377" t="s">
        <v>1141</v>
      </c>
      <c r="I33" s="394" t="s">
        <v>338</v>
      </c>
      <c r="J33" s="393" t="s">
        <v>338</v>
      </c>
      <c r="K33" s="376" t="s">
        <v>1143</v>
      </c>
      <c r="L33" s="393" t="s">
        <v>338</v>
      </c>
      <c r="M33" s="393" t="s">
        <v>338</v>
      </c>
      <c r="N33" s="363" t="s">
        <v>338</v>
      </c>
      <c r="O33" s="365">
        <f t="shared" si="5"/>
        <v>6</v>
      </c>
      <c r="P33" s="365">
        <f t="shared" si="6"/>
        <v>0</v>
      </c>
      <c r="Q33" s="365">
        <f t="shared" si="7"/>
        <v>6</v>
      </c>
    </row>
    <row r="34" spans="1:17" ht="130" x14ac:dyDescent="0.15">
      <c r="A34" s="372" t="s">
        <v>1145</v>
      </c>
      <c r="B34" s="358" t="s">
        <v>1147</v>
      </c>
      <c r="C34" s="359" t="s">
        <v>338</v>
      </c>
      <c r="D34" s="338" t="s">
        <v>338</v>
      </c>
      <c r="E34" s="361" t="s">
        <v>338</v>
      </c>
      <c r="F34" s="361" t="s">
        <v>338</v>
      </c>
      <c r="G34" s="338" t="s">
        <v>338</v>
      </c>
      <c r="H34" s="338" t="s">
        <v>338</v>
      </c>
      <c r="I34" s="338" t="s">
        <v>338</v>
      </c>
      <c r="J34" s="359" t="s">
        <v>338</v>
      </c>
      <c r="K34" s="361" t="s">
        <v>338</v>
      </c>
      <c r="L34" s="361" t="s">
        <v>338</v>
      </c>
      <c r="M34" s="361" t="s">
        <v>338</v>
      </c>
      <c r="N34" s="363" t="s">
        <v>338</v>
      </c>
      <c r="O34" s="365">
        <f t="shared" si="5"/>
        <v>12</v>
      </c>
      <c r="P34" s="365">
        <f t="shared" si="6"/>
        <v>0</v>
      </c>
      <c r="Q34" s="365">
        <f t="shared" si="7"/>
        <v>12</v>
      </c>
    </row>
    <row r="35" spans="1:17" ht="13" x14ac:dyDescent="0.15">
      <c r="A35" s="392" t="s">
        <v>1151</v>
      </c>
      <c r="B35" s="395" t="s">
        <v>338</v>
      </c>
      <c r="C35" s="393" t="s">
        <v>338</v>
      </c>
      <c r="D35" s="394" t="s">
        <v>338</v>
      </c>
      <c r="E35" s="393" t="s">
        <v>338</v>
      </c>
      <c r="F35" s="393" t="s">
        <v>338</v>
      </c>
      <c r="G35" s="394" t="s">
        <v>338</v>
      </c>
      <c r="H35" s="394" t="s">
        <v>338</v>
      </c>
      <c r="I35" s="394" t="s">
        <v>338</v>
      </c>
      <c r="J35" s="393" t="s">
        <v>338</v>
      </c>
      <c r="K35" s="393" t="s">
        <v>338</v>
      </c>
      <c r="L35" s="393" t="s">
        <v>338</v>
      </c>
      <c r="M35" s="393" t="s">
        <v>338</v>
      </c>
      <c r="N35" s="363" t="s">
        <v>338</v>
      </c>
      <c r="O35" s="365">
        <f t="shared" si="5"/>
        <v>13</v>
      </c>
      <c r="P35" s="365">
        <f t="shared" si="6"/>
        <v>0</v>
      </c>
      <c r="Q35" s="365">
        <f t="shared" si="7"/>
        <v>13</v>
      </c>
    </row>
    <row r="36" spans="1:17" ht="104" x14ac:dyDescent="0.15">
      <c r="A36" s="381" t="s">
        <v>1153</v>
      </c>
      <c r="B36" s="391" t="s">
        <v>338</v>
      </c>
      <c r="C36" s="361" t="s">
        <v>338</v>
      </c>
      <c r="D36" s="338" t="s">
        <v>338</v>
      </c>
      <c r="E36" s="361" t="s">
        <v>338</v>
      </c>
      <c r="F36" s="263" t="s">
        <v>1154</v>
      </c>
      <c r="G36" s="338" t="s">
        <v>338</v>
      </c>
      <c r="H36" s="338" t="s">
        <v>338</v>
      </c>
      <c r="I36" s="266" t="s">
        <v>1155</v>
      </c>
      <c r="J36" s="361" t="s">
        <v>338</v>
      </c>
      <c r="K36" s="361" t="s">
        <v>338</v>
      </c>
      <c r="L36" s="361" t="s">
        <v>338</v>
      </c>
      <c r="M36" s="361" t="s">
        <v>338</v>
      </c>
      <c r="N36" s="363" t="s">
        <v>338</v>
      </c>
      <c r="O36" s="365">
        <f t="shared" si="5"/>
        <v>11</v>
      </c>
      <c r="P36" s="365">
        <f t="shared" si="6"/>
        <v>0</v>
      </c>
      <c r="Q36" s="365">
        <f t="shared" si="7"/>
        <v>11</v>
      </c>
    </row>
    <row r="37" spans="1:17" ht="65" x14ac:dyDescent="0.15">
      <c r="A37" s="392" t="s">
        <v>1159</v>
      </c>
      <c r="B37" s="375" t="s">
        <v>1160</v>
      </c>
      <c r="C37" s="393" t="s">
        <v>338</v>
      </c>
      <c r="D37" s="394" t="s">
        <v>338</v>
      </c>
      <c r="E37" s="393" t="s">
        <v>338</v>
      </c>
      <c r="F37" s="393" t="s">
        <v>338</v>
      </c>
      <c r="G37" s="394" t="s">
        <v>338</v>
      </c>
      <c r="H37" s="394" t="s">
        <v>338</v>
      </c>
      <c r="I37" s="377" t="s">
        <v>1162</v>
      </c>
      <c r="J37" s="393" t="s">
        <v>338</v>
      </c>
      <c r="K37" s="393" t="s">
        <v>338</v>
      </c>
      <c r="L37" s="393" t="s">
        <v>338</v>
      </c>
      <c r="M37" s="393" t="s">
        <v>338</v>
      </c>
      <c r="N37" s="363" t="s">
        <v>338</v>
      </c>
      <c r="O37" s="365">
        <f t="shared" si="5"/>
        <v>11</v>
      </c>
      <c r="P37" s="365">
        <f t="shared" si="6"/>
        <v>0</v>
      </c>
      <c r="Q37" s="365">
        <f t="shared" si="7"/>
        <v>11</v>
      </c>
    </row>
    <row r="38" spans="1:17" ht="143" x14ac:dyDescent="0.15">
      <c r="A38" s="381" t="s">
        <v>1166</v>
      </c>
      <c r="B38" s="261" t="s">
        <v>1167</v>
      </c>
      <c r="C38" s="263" t="s">
        <v>1169</v>
      </c>
      <c r="D38" s="266" t="s">
        <v>1170</v>
      </c>
      <c r="E38" s="263" t="s">
        <v>1171</v>
      </c>
      <c r="F38" s="361" t="s">
        <v>338</v>
      </c>
      <c r="G38" s="266" t="s">
        <v>1173</v>
      </c>
      <c r="H38" s="266" t="s">
        <v>1174</v>
      </c>
      <c r="I38" s="338" t="s">
        <v>338</v>
      </c>
      <c r="J38" s="263" t="s">
        <v>1175</v>
      </c>
      <c r="K38" s="361" t="s">
        <v>338</v>
      </c>
      <c r="L38" s="361" t="s">
        <v>338</v>
      </c>
      <c r="M38" s="361" t="s">
        <v>338</v>
      </c>
      <c r="N38" s="363" t="s">
        <v>338</v>
      </c>
      <c r="O38" s="365">
        <f t="shared" si="5"/>
        <v>6</v>
      </c>
      <c r="P38" s="365">
        <f t="shared" si="6"/>
        <v>0</v>
      </c>
      <c r="Q38" s="365">
        <f t="shared" si="7"/>
        <v>6</v>
      </c>
    </row>
    <row r="39" spans="1:17" ht="78" x14ac:dyDescent="0.15">
      <c r="A39" s="392" t="s">
        <v>1179</v>
      </c>
      <c r="B39" s="375" t="s">
        <v>1180</v>
      </c>
      <c r="C39" s="393" t="s">
        <v>338</v>
      </c>
      <c r="D39" s="394" t="s">
        <v>338</v>
      </c>
      <c r="E39" s="393" t="s">
        <v>338</v>
      </c>
      <c r="F39" s="393" t="s">
        <v>338</v>
      </c>
      <c r="G39" s="394" t="s">
        <v>338</v>
      </c>
      <c r="H39" s="394" t="s">
        <v>338</v>
      </c>
      <c r="I39" s="394" t="s">
        <v>338</v>
      </c>
      <c r="J39" s="393" t="s">
        <v>338</v>
      </c>
      <c r="K39" s="393" t="s">
        <v>338</v>
      </c>
      <c r="L39" s="393" t="s">
        <v>338</v>
      </c>
      <c r="M39" s="393" t="s">
        <v>338</v>
      </c>
      <c r="N39" s="363" t="s">
        <v>338</v>
      </c>
      <c r="O39" s="365">
        <f t="shared" si="5"/>
        <v>12</v>
      </c>
      <c r="P39" s="365">
        <f t="shared" si="6"/>
        <v>0</v>
      </c>
      <c r="Q39" s="365">
        <f t="shared" si="7"/>
        <v>12</v>
      </c>
    </row>
    <row r="40" spans="1:17" ht="104" x14ac:dyDescent="0.15">
      <c r="A40" s="381" t="s">
        <v>1184</v>
      </c>
      <c r="B40" s="261" t="s">
        <v>1186</v>
      </c>
      <c r="C40" s="361" t="s">
        <v>338</v>
      </c>
      <c r="D40" s="338" t="s">
        <v>338</v>
      </c>
      <c r="E40" s="361" t="s">
        <v>338</v>
      </c>
      <c r="F40" s="361" t="s">
        <v>338</v>
      </c>
      <c r="G40" s="338" t="s">
        <v>338</v>
      </c>
      <c r="H40" s="338" t="s">
        <v>338</v>
      </c>
      <c r="I40" s="338" t="s">
        <v>338</v>
      </c>
      <c r="J40" s="361" t="s">
        <v>338</v>
      </c>
      <c r="K40" s="361" t="s">
        <v>338</v>
      </c>
      <c r="L40" s="361" t="s">
        <v>338</v>
      </c>
      <c r="M40" s="361" t="s">
        <v>338</v>
      </c>
      <c r="N40" s="363" t="s">
        <v>338</v>
      </c>
      <c r="O40" s="365">
        <f t="shared" si="5"/>
        <v>12</v>
      </c>
      <c r="P40" s="365">
        <f t="shared" si="6"/>
        <v>0</v>
      </c>
      <c r="Q40" s="365">
        <f t="shared" si="7"/>
        <v>12</v>
      </c>
    </row>
    <row r="41" spans="1:17" ht="13" x14ac:dyDescent="0.15">
      <c r="A41" s="392" t="s">
        <v>1187</v>
      </c>
      <c r="B41" s="395" t="s">
        <v>338</v>
      </c>
      <c r="C41" s="393" t="s">
        <v>338</v>
      </c>
      <c r="D41" s="394" t="s">
        <v>338</v>
      </c>
      <c r="E41" s="393" t="s">
        <v>338</v>
      </c>
      <c r="F41" s="393" t="s">
        <v>338</v>
      </c>
      <c r="G41" s="394" t="s">
        <v>338</v>
      </c>
      <c r="H41" s="394" t="s">
        <v>338</v>
      </c>
      <c r="I41" s="394" t="s">
        <v>338</v>
      </c>
      <c r="J41" s="393" t="s">
        <v>338</v>
      </c>
      <c r="K41" s="393" t="s">
        <v>338</v>
      </c>
      <c r="L41" s="393" t="s">
        <v>338</v>
      </c>
      <c r="M41" s="393" t="s">
        <v>338</v>
      </c>
      <c r="N41" s="363" t="s">
        <v>338</v>
      </c>
      <c r="O41" s="365">
        <f t="shared" si="5"/>
        <v>13</v>
      </c>
      <c r="P41" s="365">
        <f t="shared" si="6"/>
        <v>0</v>
      </c>
      <c r="Q41" s="365">
        <f t="shared" si="7"/>
        <v>13</v>
      </c>
    </row>
    <row r="42" spans="1:17" ht="247" x14ac:dyDescent="0.15">
      <c r="A42" s="381" t="s">
        <v>1189</v>
      </c>
      <c r="B42" s="261" t="s">
        <v>1191</v>
      </c>
      <c r="C42" s="263" t="s">
        <v>1192</v>
      </c>
      <c r="D42" s="266" t="s">
        <v>1135</v>
      </c>
      <c r="E42" s="361" t="s">
        <v>338</v>
      </c>
      <c r="F42" s="361" t="s">
        <v>338</v>
      </c>
      <c r="G42" s="266" t="s">
        <v>1193</v>
      </c>
      <c r="H42" s="338" t="s">
        <v>338</v>
      </c>
      <c r="I42" s="266" t="s">
        <v>1194</v>
      </c>
      <c r="J42" s="263" t="s">
        <v>1195</v>
      </c>
      <c r="K42" s="263" t="s">
        <v>1196</v>
      </c>
      <c r="L42" s="361" t="s">
        <v>338</v>
      </c>
      <c r="M42" s="361" t="s">
        <v>338</v>
      </c>
      <c r="N42" s="363" t="s">
        <v>338</v>
      </c>
      <c r="O42" s="365">
        <f t="shared" si="5"/>
        <v>6</v>
      </c>
      <c r="P42" s="365">
        <f t="shared" si="6"/>
        <v>0</v>
      </c>
      <c r="Q42" s="365">
        <f t="shared" si="7"/>
        <v>6</v>
      </c>
    </row>
    <row r="43" spans="1:17" ht="130" x14ac:dyDescent="0.15">
      <c r="A43" s="392" t="s">
        <v>1199</v>
      </c>
      <c r="B43" s="375" t="s">
        <v>1200</v>
      </c>
      <c r="C43" s="376" t="s">
        <v>1201</v>
      </c>
      <c r="D43" s="394" t="s">
        <v>338</v>
      </c>
      <c r="E43" s="393" t="s">
        <v>338</v>
      </c>
      <c r="F43" s="393" t="s">
        <v>338</v>
      </c>
      <c r="G43" s="377" t="s">
        <v>1203</v>
      </c>
      <c r="H43" s="377" t="s">
        <v>1204</v>
      </c>
      <c r="I43" s="394" t="s">
        <v>338</v>
      </c>
      <c r="J43" s="393" t="s">
        <v>338</v>
      </c>
      <c r="K43" s="376" t="s">
        <v>1205</v>
      </c>
      <c r="L43" s="393" t="s">
        <v>338</v>
      </c>
      <c r="M43" s="393" t="s">
        <v>338</v>
      </c>
      <c r="N43" s="363" t="s">
        <v>338</v>
      </c>
      <c r="O43" s="365">
        <f t="shared" si="5"/>
        <v>8</v>
      </c>
      <c r="P43" s="365">
        <f>COUNTIF(B43:N43,"Opposite*")</f>
        <v>1</v>
      </c>
      <c r="Q43" s="365">
        <f t="shared" si="7"/>
        <v>9</v>
      </c>
    </row>
    <row r="44" spans="1:17" ht="13" x14ac:dyDescent="0.15">
      <c r="A44" s="355" t="s">
        <v>1211</v>
      </c>
      <c r="B44" s="248"/>
      <c r="C44" s="250"/>
      <c r="D44" s="252"/>
      <c r="E44" s="250"/>
      <c r="F44" s="250"/>
      <c r="G44" s="252"/>
      <c r="H44" s="252"/>
      <c r="I44" s="252"/>
      <c r="J44" s="250"/>
      <c r="K44" s="250"/>
      <c r="L44" s="250"/>
      <c r="M44" s="250"/>
      <c r="N44" s="253"/>
      <c r="O44" s="357"/>
      <c r="P44" s="357"/>
      <c r="Q44" s="357"/>
    </row>
    <row r="45" spans="1:17" ht="156" x14ac:dyDescent="0.15">
      <c r="A45" s="381" t="s">
        <v>1213</v>
      </c>
      <c r="B45" s="261" t="s">
        <v>1215</v>
      </c>
      <c r="C45" s="263" t="s">
        <v>1216</v>
      </c>
      <c r="D45" s="266" t="s">
        <v>1218</v>
      </c>
      <c r="E45" s="361" t="s">
        <v>338</v>
      </c>
      <c r="F45" s="263" t="s">
        <v>1219</v>
      </c>
      <c r="G45" s="266" t="s">
        <v>1221</v>
      </c>
      <c r="H45" s="266" t="s">
        <v>1222</v>
      </c>
      <c r="I45" s="338" t="s">
        <v>338</v>
      </c>
      <c r="J45" s="263" t="s">
        <v>1224</v>
      </c>
      <c r="K45" s="263" t="s">
        <v>1225</v>
      </c>
      <c r="L45" s="361" t="s">
        <v>338</v>
      </c>
      <c r="M45" s="361" t="s">
        <v>338</v>
      </c>
      <c r="N45" s="363" t="s">
        <v>338</v>
      </c>
      <c r="O45" s="365">
        <f t="shared" ref="O45:O52" si="8">COUNTIF(B45:N45,"n/a")</f>
        <v>5</v>
      </c>
      <c r="P45" s="365">
        <f t="shared" ref="P45:P52" si="9">COUNTIF(B45:N45,"opposite*")</f>
        <v>0</v>
      </c>
      <c r="Q45" s="365">
        <f t="shared" ref="Q45:Q52" si="10">SUM(O45:P45)</f>
        <v>5</v>
      </c>
    </row>
    <row r="46" spans="1:17" ht="143" x14ac:dyDescent="0.15">
      <c r="A46" s="392" t="s">
        <v>1240</v>
      </c>
      <c r="B46" s="395" t="s">
        <v>338</v>
      </c>
      <c r="C46" s="376" t="s">
        <v>1241</v>
      </c>
      <c r="D46" s="394" t="s">
        <v>338</v>
      </c>
      <c r="E46" s="393" t="s">
        <v>338</v>
      </c>
      <c r="F46" s="393" t="s">
        <v>338</v>
      </c>
      <c r="G46" s="394" t="s">
        <v>338</v>
      </c>
      <c r="H46" s="394" t="s">
        <v>338</v>
      </c>
      <c r="I46" s="377" t="s">
        <v>1242</v>
      </c>
      <c r="J46" s="393" t="s">
        <v>338</v>
      </c>
      <c r="K46" s="376" t="s">
        <v>1243</v>
      </c>
      <c r="L46" s="393" t="s">
        <v>338</v>
      </c>
      <c r="M46" s="393" t="s">
        <v>338</v>
      </c>
      <c r="N46" s="363" t="s">
        <v>338</v>
      </c>
      <c r="O46" s="365">
        <f t="shared" si="8"/>
        <v>10</v>
      </c>
      <c r="P46" s="365">
        <f t="shared" si="9"/>
        <v>0</v>
      </c>
      <c r="Q46" s="365">
        <f t="shared" si="10"/>
        <v>10</v>
      </c>
    </row>
    <row r="47" spans="1:17" ht="234" x14ac:dyDescent="0.15">
      <c r="A47" s="381" t="s">
        <v>1247</v>
      </c>
      <c r="B47" s="261" t="s">
        <v>1249</v>
      </c>
      <c r="C47" s="263" t="s">
        <v>1250</v>
      </c>
      <c r="D47" s="266" t="s">
        <v>1252</v>
      </c>
      <c r="E47" s="263" t="s">
        <v>1256</v>
      </c>
      <c r="F47" s="361" t="s">
        <v>338</v>
      </c>
      <c r="G47" s="338" t="s">
        <v>338</v>
      </c>
      <c r="H47" s="338" t="s">
        <v>338</v>
      </c>
      <c r="I47" s="338" t="s">
        <v>338</v>
      </c>
      <c r="J47" s="263" t="s">
        <v>1257</v>
      </c>
      <c r="K47" s="263" t="s">
        <v>1258</v>
      </c>
      <c r="L47" s="263" t="s">
        <v>1260</v>
      </c>
      <c r="M47" s="361" t="s">
        <v>338</v>
      </c>
      <c r="N47" s="363" t="s">
        <v>338</v>
      </c>
      <c r="O47" s="365">
        <f t="shared" si="8"/>
        <v>6</v>
      </c>
      <c r="P47" s="365">
        <f t="shared" si="9"/>
        <v>0</v>
      </c>
      <c r="Q47" s="365">
        <f t="shared" si="10"/>
        <v>6</v>
      </c>
    </row>
    <row r="48" spans="1:17" ht="143" x14ac:dyDescent="0.15">
      <c r="A48" s="392" t="s">
        <v>1264</v>
      </c>
      <c r="B48" s="395" t="s">
        <v>338</v>
      </c>
      <c r="C48" s="393" t="s">
        <v>338</v>
      </c>
      <c r="D48" s="377" t="s">
        <v>1265</v>
      </c>
      <c r="E48" s="393" t="s">
        <v>1267</v>
      </c>
      <c r="F48" s="376" t="s">
        <v>1268</v>
      </c>
      <c r="G48" s="377" t="s">
        <v>1270</v>
      </c>
      <c r="H48" s="394" t="s">
        <v>338</v>
      </c>
      <c r="I48" s="377" t="s">
        <v>1272</v>
      </c>
      <c r="J48" s="376" t="s">
        <v>1274</v>
      </c>
      <c r="K48" s="393" t="s">
        <v>338</v>
      </c>
      <c r="L48" s="393" t="s">
        <v>338</v>
      </c>
      <c r="M48" s="393" t="s">
        <v>338</v>
      </c>
      <c r="N48" s="363" t="s">
        <v>338</v>
      </c>
      <c r="O48" s="365">
        <f t="shared" si="8"/>
        <v>7</v>
      </c>
      <c r="P48" s="365">
        <f t="shared" si="9"/>
        <v>0</v>
      </c>
      <c r="Q48" s="365">
        <f t="shared" si="10"/>
        <v>7</v>
      </c>
    </row>
    <row r="49" spans="1:17" ht="24" customHeight="1" x14ac:dyDescent="0.15">
      <c r="A49" s="381" t="s">
        <v>1278</v>
      </c>
      <c r="B49" s="358" t="s">
        <v>1279</v>
      </c>
      <c r="C49" s="359" t="s">
        <v>338</v>
      </c>
      <c r="D49" s="338" t="s">
        <v>338</v>
      </c>
      <c r="E49" s="361" t="s">
        <v>338</v>
      </c>
      <c r="F49" s="263" t="s">
        <v>1280</v>
      </c>
      <c r="G49" s="338" t="s">
        <v>338</v>
      </c>
      <c r="H49" s="266" t="s">
        <v>1281</v>
      </c>
      <c r="I49" s="338" t="s">
        <v>338</v>
      </c>
      <c r="J49" s="386" t="s">
        <v>1282</v>
      </c>
      <c r="K49" s="263" t="s">
        <v>1283</v>
      </c>
      <c r="L49" s="361" t="s">
        <v>338</v>
      </c>
      <c r="M49" s="361" t="s">
        <v>338</v>
      </c>
      <c r="N49" s="363" t="s">
        <v>338</v>
      </c>
      <c r="O49" s="365">
        <f t="shared" si="8"/>
        <v>8</v>
      </c>
      <c r="P49" s="365">
        <f t="shared" si="9"/>
        <v>0</v>
      </c>
      <c r="Q49" s="365">
        <f t="shared" si="10"/>
        <v>8</v>
      </c>
    </row>
    <row r="50" spans="1:17" ht="169" x14ac:dyDescent="0.15">
      <c r="A50" s="392" t="s">
        <v>1287</v>
      </c>
      <c r="B50" s="395" t="s">
        <v>338</v>
      </c>
      <c r="C50" s="393" t="s">
        <v>338</v>
      </c>
      <c r="D50" s="394" t="s">
        <v>338</v>
      </c>
      <c r="E50" s="393" t="s">
        <v>338</v>
      </c>
      <c r="F50" s="393" t="s">
        <v>338</v>
      </c>
      <c r="G50" s="394" t="s">
        <v>338</v>
      </c>
      <c r="H50" s="394" t="s">
        <v>338</v>
      </c>
      <c r="I50" s="394" t="s">
        <v>338</v>
      </c>
      <c r="J50" s="393" t="s">
        <v>338</v>
      </c>
      <c r="K50" s="393" t="s">
        <v>338</v>
      </c>
      <c r="L50" s="376" t="s">
        <v>1290</v>
      </c>
      <c r="M50" s="376" t="s">
        <v>1291</v>
      </c>
      <c r="N50" s="378" t="s">
        <v>1293</v>
      </c>
      <c r="O50" s="365">
        <f t="shared" si="8"/>
        <v>10</v>
      </c>
      <c r="P50" s="365">
        <f t="shared" si="9"/>
        <v>1</v>
      </c>
      <c r="Q50" s="365">
        <f t="shared" si="10"/>
        <v>11</v>
      </c>
    </row>
    <row r="51" spans="1:17" ht="156" x14ac:dyDescent="0.15">
      <c r="A51" s="381" t="s">
        <v>1295</v>
      </c>
      <c r="B51" s="261" t="s">
        <v>1298</v>
      </c>
      <c r="C51" s="361" t="s">
        <v>338</v>
      </c>
      <c r="D51" s="266" t="s">
        <v>1299</v>
      </c>
      <c r="E51" s="263" t="s">
        <v>1301</v>
      </c>
      <c r="F51" s="263" t="s">
        <v>1302</v>
      </c>
      <c r="G51" s="338" t="s">
        <v>338</v>
      </c>
      <c r="H51" s="338" t="s">
        <v>338</v>
      </c>
      <c r="I51" s="266" t="s">
        <v>1304</v>
      </c>
      <c r="J51" s="361" t="s">
        <v>338</v>
      </c>
      <c r="K51" s="361" t="s">
        <v>338</v>
      </c>
      <c r="L51" s="361" t="s">
        <v>338</v>
      </c>
      <c r="M51" s="361" t="s">
        <v>338</v>
      </c>
      <c r="N51" s="268" t="s">
        <v>1305</v>
      </c>
      <c r="O51" s="365">
        <f t="shared" si="8"/>
        <v>7</v>
      </c>
      <c r="P51" s="365">
        <f t="shared" si="9"/>
        <v>0</v>
      </c>
      <c r="Q51" s="365">
        <f t="shared" si="10"/>
        <v>7</v>
      </c>
    </row>
    <row r="52" spans="1:17" ht="247" x14ac:dyDescent="0.15">
      <c r="A52" s="392" t="s">
        <v>1307</v>
      </c>
      <c r="B52" s="375" t="s">
        <v>1308</v>
      </c>
      <c r="C52" s="376" t="s">
        <v>1309</v>
      </c>
      <c r="D52" s="394" t="s">
        <v>338</v>
      </c>
      <c r="E52" s="393" t="s">
        <v>338</v>
      </c>
      <c r="F52" s="376" t="s">
        <v>1310</v>
      </c>
      <c r="G52" s="394" t="s">
        <v>338</v>
      </c>
      <c r="H52" s="394" t="s">
        <v>338</v>
      </c>
      <c r="I52" s="394" t="s">
        <v>338</v>
      </c>
      <c r="J52" s="393" t="s">
        <v>338</v>
      </c>
      <c r="K52" s="393" t="s">
        <v>338</v>
      </c>
      <c r="L52" s="376" t="s">
        <v>1312</v>
      </c>
      <c r="M52" s="393" t="s">
        <v>338</v>
      </c>
      <c r="N52" s="363" t="s">
        <v>338</v>
      </c>
      <c r="O52" s="365">
        <f t="shared" si="8"/>
        <v>9</v>
      </c>
      <c r="P52" s="365">
        <f t="shared" si="9"/>
        <v>0</v>
      </c>
      <c r="Q52" s="365">
        <f t="shared" si="10"/>
        <v>9</v>
      </c>
    </row>
    <row r="53" spans="1:17" ht="13" x14ac:dyDescent="0.15">
      <c r="A53" s="408"/>
      <c r="B53" s="409"/>
      <c r="C53" s="344"/>
      <c r="D53" s="344"/>
      <c r="E53" s="344"/>
      <c r="F53" s="344"/>
      <c r="G53" s="344"/>
      <c r="H53" s="344"/>
      <c r="I53" s="344"/>
      <c r="J53" s="344"/>
      <c r="K53" s="344"/>
      <c r="L53" s="344"/>
      <c r="M53" s="344"/>
      <c r="N53" s="408"/>
      <c r="O53" s="410"/>
      <c r="P53" s="410"/>
      <c r="Q53" s="255"/>
    </row>
    <row r="54" spans="1:17" ht="13" x14ac:dyDescent="0.15">
      <c r="A54" s="411" t="s">
        <v>1325</v>
      </c>
      <c r="B54" s="413">
        <f t="shared" ref="B54:N54" si="11">COUNTIF(B1:B52,"n/a")</f>
        <v>11</v>
      </c>
      <c r="C54" s="414">
        <f t="shared" si="11"/>
        <v>16</v>
      </c>
      <c r="D54" s="414">
        <f t="shared" si="11"/>
        <v>16</v>
      </c>
      <c r="E54" s="414">
        <f t="shared" si="11"/>
        <v>19</v>
      </c>
      <c r="F54" s="414">
        <f t="shared" si="11"/>
        <v>19</v>
      </c>
      <c r="G54" s="414">
        <f t="shared" si="11"/>
        <v>20</v>
      </c>
      <c r="H54" s="414">
        <f t="shared" si="11"/>
        <v>21</v>
      </c>
      <c r="I54" s="414">
        <f t="shared" si="11"/>
        <v>20</v>
      </c>
      <c r="J54" s="414">
        <f t="shared" si="11"/>
        <v>20</v>
      </c>
      <c r="K54" s="414">
        <f t="shared" si="11"/>
        <v>19</v>
      </c>
      <c r="L54" s="414">
        <f t="shared" si="11"/>
        <v>23</v>
      </c>
      <c r="M54" s="414">
        <f t="shared" si="11"/>
        <v>31</v>
      </c>
      <c r="N54" s="417">
        <f t="shared" si="11"/>
        <v>31</v>
      </c>
      <c r="O54" s="556"/>
      <c r="P54" s="553"/>
      <c r="Q54" s="554"/>
    </row>
    <row r="55" spans="1:17" ht="13" x14ac:dyDescent="0.15">
      <c r="A55" s="418" t="s">
        <v>1334</v>
      </c>
      <c r="B55" s="413">
        <f t="shared" ref="B55:N55" si="12">COUNTIF(B1:B53,"opposite*")</f>
        <v>0</v>
      </c>
      <c r="C55" s="414">
        <f t="shared" si="12"/>
        <v>0</v>
      </c>
      <c r="D55" s="414">
        <f t="shared" si="12"/>
        <v>0</v>
      </c>
      <c r="E55" s="414">
        <f t="shared" si="12"/>
        <v>0</v>
      </c>
      <c r="F55" s="414">
        <f t="shared" si="12"/>
        <v>0</v>
      </c>
      <c r="G55" s="414">
        <f t="shared" si="12"/>
        <v>0</v>
      </c>
      <c r="H55" s="414">
        <f t="shared" si="12"/>
        <v>0</v>
      </c>
      <c r="I55" s="414">
        <f t="shared" si="12"/>
        <v>0</v>
      </c>
      <c r="J55" s="414">
        <f t="shared" si="12"/>
        <v>1</v>
      </c>
      <c r="K55" s="414">
        <f t="shared" si="12"/>
        <v>3</v>
      </c>
      <c r="L55" s="414">
        <f t="shared" si="12"/>
        <v>0</v>
      </c>
      <c r="M55" s="414">
        <f t="shared" si="12"/>
        <v>0</v>
      </c>
      <c r="N55" s="417">
        <f t="shared" si="12"/>
        <v>1</v>
      </c>
      <c r="O55" s="555"/>
      <c r="P55" s="553"/>
      <c r="Q55" s="554"/>
    </row>
    <row r="56" spans="1:17" ht="13" x14ac:dyDescent="0.15">
      <c r="A56" s="418" t="s">
        <v>1344</v>
      </c>
      <c r="B56" s="413">
        <f t="shared" ref="B56:N56" si="13">SUM(B54:B55)</f>
        <v>11</v>
      </c>
      <c r="C56" s="414">
        <f t="shared" si="13"/>
        <v>16</v>
      </c>
      <c r="D56" s="414">
        <f t="shared" si="13"/>
        <v>16</v>
      </c>
      <c r="E56" s="414">
        <f t="shared" si="13"/>
        <v>19</v>
      </c>
      <c r="F56" s="414">
        <f t="shared" si="13"/>
        <v>19</v>
      </c>
      <c r="G56" s="414">
        <f t="shared" si="13"/>
        <v>20</v>
      </c>
      <c r="H56" s="414">
        <f t="shared" si="13"/>
        <v>21</v>
      </c>
      <c r="I56" s="414">
        <f t="shared" si="13"/>
        <v>20</v>
      </c>
      <c r="J56" s="414">
        <f t="shared" si="13"/>
        <v>21</v>
      </c>
      <c r="K56" s="414">
        <f t="shared" si="13"/>
        <v>22</v>
      </c>
      <c r="L56" s="414">
        <f t="shared" si="13"/>
        <v>23</v>
      </c>
      <c r="M56" s="414">
        <f t="shared" si="13"/>
        <v>31</v>
      </c>
      <c r="N56" s="417">
        <f t="shared" si="13"/>
        <v>32</v>
      </c>
      <c r="O56" s="555"/>
      <c r="P56" s="553"/>
      <c r="Q56" s="554"/>
    </row>
  </sheetData>
  <mergeCells count="5">
    <mergeCell ref="O1:O2"/>
    <mergeCell ref="P1:P2"/>
    <mergeCell ref="Q1:Q2"/>
    <mergeCell ref="O4:Q12"/>
    <mergeCell ref="O54:Q56"/>
  </mergeCells>
  <conditionalFormatting sqref="A54">
    <cfRule type="cellIs" dxfId="37" priority="1" operator="between">
      <formula>15</formula>
      <formula>20</formula>
    </cfRule>
  </conditionalFormatting>
  <conditionalFormatting sqref="B54:N56">
    <cfRule type="cellIs" dxfId="36" priority="2" operator="between">
      <formula>15</formula>
      <formula>20</formula>
    </cfRule>
  </conditionalFormatting>
  <conditionalFormatting sqref="O54">
    <cfRule type="cellIs" dxfId="35" priority="3" operator="between">
      <formula>15</formula>
      <formula>20</formula>
    </cfRule>
  </conditionalFormatting>
  <conditionalFormatting sqref="A3:A16">
    <cfRule type="cellIs" dxfId="34" priority="4" operator="equal">
      <formula>"n/a"</formula>
    </cfRule>
  </conditionalFormatting>
  <conditionalFormatting sqref="A18:A52">
    <cfRule type="cellIs" dxfId="33" priority="5" operator="equal">
      <formula>"n/a"</formula>
    </cfRule>
  </conditionalFormatting>
  <conditionalFormatting sqref="O3:P52">
    <cfRule type="cellIs" dxfId="32" priority="6" operator="equal">
      <formula>"n/a"</formula>
    </cfRule>
  </conditionalFormatting>
  <conditionalFormatting sqref="Q3">
    <cfRule type="cellIs" dxfId="31" priority="7" operator="equal">
      <formula>"n/a"</formula>
    </cfRule>
  </conditionalFormatting>
  <conditionalFormatting sqref="Q13:Q52">
    <cfRule type="cellIs" dxfId="30" priority="8" operator="equal">
      <formula>"n/a"</formula>
    </cfRule>
  </conditionalFormatting>
  <conditionalFormatting sqref="B1:N16">
    <cfRule type="containsText" dxfId="29" priority="9" operator="containsText" text="N/A">
      <formula>NOT(ISERROR(SEARCH(("N/A"),(B1))))</formula>
    </cfRule>
  </conditionalFormatting>
  <conditionalFormatting sqref="B18:N52">
    <cfRule type="containsText" dxfId="28" priority="10" operator="containsText" text="N/A">
      <formula>NOT(ISERROR(SEARCH(("N/A"),(B18))))</formula>
    </cfRule>
  </conditionalFormatting>
  <conditionalFormatting sqref="B17:N17">
    <cfRule type="containsText" dxfId="27" priority="11" operator="containsText" text="Y">
      <formula>NOT(ISERROR(SEARCH(("Y"),(B17))))</formula>
    </cfRule>
  </conditionalFormatting>
  <conditionalFormatting sqref="A54">
    <cfRule type="cellIs" dxfId="26" priority="12" operator="between">
      <formula>26</formula>
      <formula>30</formula>
    </cfRule>
  </conditionalFormatting>
  <conditionalFormatting sqref="B54:N55">
    <cfRule type="cellIs" dxfId="25" priority="13" operator="between">
      <formula>26</formula>
      <formula>30</formula>
    </cfRule>
  </conditionalFormatting>
  <conditionalFormatting sqref="O54">
    <cfRule type="cellIs" dxfId="24" priority="14" operator="between">
      <formula>26</formula>
      <formula>30</formula>
    </cfRule>
  </conditionalFormatting>
  <conditionalFormatting sqref="B56:N56">
    <cfRule type="cellIs" dxfId="23" priority="15" operator="between">
      <formula>21</formula>
      <formula>25</formula>
    </cfRule>
  </conditionalFormatting>
  <conditionalFormatting sqref="B17:N17">
    <cfRule type="cellIs" dxfId="22" priority="16" operator="equal">
      <formula>"N"</formula>
    </cfRule>
  </conditionalFormatting>
  <conditionalFormatting sqref="A3:A16">
    <cfRule type="containsText" dxfId="21" priority="17" operator="containsText" text="Opposite">
      <formula>NOT(ISERROR(SEARCH(("Opposite"),(A3))))</formula>
    </cfRule>
  </conditionalFormatting>
  <conditionalFormatting sqref="B1:N16">
    <cfRule type="containsText" dxfId="20" priority="18" operator="containsText" text="Opposite">
      <formula>NOT(ISERROR(SEARCH(("Opposite"),(B1))))</formula>
    </cfRule>
  </conditionalFormatting>
  <conditionalFormatting sqref="A18:N52">
    <cfRule type="containsText" dxfId="19" priority="19" operator="containsText" text="Opposite">
      <formula>NOT(ISERROR(SEARCH(("Opposite"),(A18))))</formula>
    </cfRule>
  </conditionalFormatting>
  <conditionalFormatting sqref="O3:P52">
    <cfRule type="containsText" dxfId="18" priority="20" operator="containsText" text="Opposite">
      <formula>NOT(ISERROR(SEARCH(("Opposite"),(O3))))</formula>
    </cfRule>
  </conditionalFormatting>
  <conditionalFormatting sqref="Q3">
    <cfRule type="containsText" dxfId="17" priority="21" operator="containsText" text="Opposite">
      <formula>NOT(ISERROR(SEARCH(("Opposite"),(Q3))))</formula>
    </cfRule>
  </conditionalFormatting>
  <conditionalFormatting sqref="Q13:Q52">
    <cfRule type="containsText" dxfId="16" priority="22" operator="containsText" text="Opposite">
      <formula>NOT(ISERROR(SEARCH(("Opposite"),(Q13))))</formula>
    </cfRule>
  </conditionalFormatting>
  <conditionalFormatting sqref="A54">
    <cfRule type="cellIs" dxfId="15" priority="23" operator="between">
      <formula>21</formula>
      <formula>25</formula>
    </cfRule>
  </conditionalFormatting>
  <conditionalFormatting sqref="B54:N55">
    <cfRule type="cellIs" dxfId="14" priority="24" operator="between">
      <formula>21</formula>
      <formula>25</formula>
    </cfRule>
  </conditionalFormatting>
  <conditionalFormatting sqref="O54">
    <cfRule type="cellIs" dxfId="13" priority="25" operator="between">
      <formula>21</formula>
      <formula>25</formula>
    </cfRule>
  </conditionalFormatting>
  <conditionalFormatting sqref="B56:N56">
    <cfRule type="cellIs" dxfId="12" priority="26" operator="between">
      <formula>25</formula>
      <formula>30</formula>
    </cfRule>
  </conditionalFormatting>
  <conditionalFormatting sqref="O13:O52">
    <cfRule type="cellIs" dxfId="11" priority="27" operator="equal">
      <formula>0</formula>
    </cfRule>
  </conditionalFormatting>
  <conditionalFormatting sqref="Q14:Q52">
    <cfRule type="cellIs" dxfId="10" priority="28" operator="equal">
      <formula>0</formula>
    </cfRule>
  </conditionalFormatting>
  <conditionalFormatting sqref="A54">
    <cfRule type="cellIs" dxfId="9" priority="29" operator="greaterThan">
      <formula>30</formula>
    </cfRule>
  </conditionalFormatting>
  <conditionalFormatting sqref="B54:N55">
    <cfRule type="cellIs" dxfId="8" priority="30" operator="greaterThan">
      <formula>30</formula>
    </cfRule>
  </conditionalFormatting>
  <conditionalFormatting sqref="O54">
    <cfRule type="cellIs" dxfId="7" priority="31" operator="greaterThan">
      <formula>30</formula>
    </cfRule>
  </conditionalFormatting>
  <conditionalFormatting sqref="O13:O52">
    <cfRule type="cellIs" dxfId="6" priority="32" operator="greaterThan">
      <formula>9</formula>
    </cfRule>
  </conditionalFormatting>
  <conditionalFormatting sqref="Q14:Q52">
    <cfRule type="cellIs" dxfId="5" priority="33" operator="greaterThan">
      <formula>9</formula>
    </cfRule>
  </conditionalFormatting>
  <conditionalFormatting sqref="B56:N56">
    <cfRule type="cellIs" dxfId="4" priority="34" operator="greaterThan">
      <formula>29</formula>
    </cfRule>
  </conditionalFormatting>
  <conditionalFormatting sqref="O13:O52">
    <cfRule type="cellIs" dxfId="3" priority="35" operator="greaterThan">
      <formula>4</formula>
    </cfRule>
  </conditionalFormatting>
  <conditionalFormatting sqref="Q14:Q52">
    <cfRule type="cellIs" dxfId="2" priority="36" operator="greaterThan">
      <formula>4</formula>
    </cfRule>
  </conditionalFormatting>
  <hyperlinks>
    <hyperlink ref="B5" r:id="rId1"/>
    <hyperlink ref="C5" r:id="rId2"/>
    <hyperlink ref="D5" r:id="rId3"/>
    <hyperlink ref="E5" r:id="rId4"/>
    <hyperlink ref="F5" r:id="rId5"/>
    <hyperlink ref="G5" r:id="rId6"/>
    <hyperlink ref="H5" r:id="rId7"/>
    <hyperlink ref="I5" r:id="rId8"/>
    <hyperlink ref="J5" r:id="rId9"/>
    <hyperlink ref="K5" r:id="rId10"/>
    <hyperlink ref="L5" r:id="rId11"/>
    <hyperlink ref="M5" r:id="rId12"/>
    <hyperlink ref="N5" r:id="rId13"/>
    <hyperlink ref="C6" r:id="rId14"/>
    <hyperlink ref="E6" r:id="rId15"/>
    <hyperlink ref="F6" r:id="rId16"/>
    <hyperlink ref="E10" r:id="rId1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R70"/>
  <sheetViews>
    <sheetView workbookViewId="0">
      <pane ySplit="1" topLeftCell="A2" activePane="bottomLeft" state="frozen"/>
      <selection pane="bottomLeft" activeCell="B3" sqref="B3"/>
    </sheetView>
  </sheetViews>
  <sheetFormatPr baseColWidth="10" defaultColWidth="14.5" defaultRowHeight="12.75" customHeight="1" x14ac:dyDescent="0.15"/>
  <cols>
    <col min="1" max="1" width="42" customWidth="1"/>
    <col min="2" max="2" width="17.33203125" customWidth="1"/>
    <col min="3" max="3" width="67.6640625" customWidth="1"/>
    <col min="4" max="18" width="17.33203125" customWidth="1"/>
  </cols>
  <sheetData>
    <row r="1" spans="1:18" ht="12.75" customHeight="1" x14ac:dyDescent="0.15">
      <c r="A1" s="271" t="s">
        <v>604</v>
      </c>
      <c r="B1" s="271" t="s">
        <v>607</v>
      </c>
      <c r="C1" s="271" t="s">
        <v>608</v>
      </c>
      <c r="D1" s="271" t="s">
        <v>609</v>
      </c>
      <c r="E1" s="273"/>
      <c r="F1" s="273"/>
      <c r="G1" s="273"/>
      <c r="H1" s="273"/>
      <c r="I1" s="273"/>
      <c r="J1" s="273"/>
      <c r="K1" s="273"/>
      <c r="L1" s="273"/>
      <c r="M1" s="273"/>
      <c r="N1" s="273"/>
      <c r="O1" s="273"/>
      <c r="P1" s="273"/>
      <c r="Q1" s="273"/>
      <c r="R1" s="273"/>
    </row>
    <row r="2" spans="1:18" ht="12.75" customHeight="1" x14ac:dyDescent="0.15">
      <c r="A2" s="275" t="s">
        <v>614</v>
      </c>
      <c r="B2" s="276" t="s">
        <v>618</v>
      </c>
      <c r="C2" s="277" t="s">
        <v>620</v>
      </c>
      <c r="D2" s="276">
        <v>7584</v>
      </c>
      <c r="E2" s="278"/>
      <c r="F2" s="273"/>
      <c r="G2" s="273"/>
      <c r="H2" s="273"/>
      <c r="I2" s="273"/>
      <c r="J2" s="273"/>
      <c r="K2" s="273"/>
      <c r="L2" s="273"/>
      <c r="M2" s="273"/>
      <c r="N2" s="273"/>
      <c r="O2" s="273"/>
      <c r="P2" s="273"/>
      <c r="Q2" s="273"/>
      <c r="R2" s="273"/>
    </row>
    <row r="3" spans="1:18" ht="12.75" customHeight="1" x14ac:dyDescent="0.15">
      <c r="A3" s="275" t="s">
        <v>629</v>
      </c>
      <c r="B3" s="276" t="s">
        <v>618</v>
      </c>
      <c r="C3" s="277" t="s">
        <v>631</v>
      </c>
      <c r="D3" s="276">
        <v>1096833</v>
      </c>
      <c r="E3" s="278"/>
      <c r="F3" s="273"/>
      <c r="G3" s="273"/>
      <c r="H3" s="273"/>
      <c r="I3" s="273"/>
      <c r="J3" s="273"/>
      <c r="K3" s="273"/>
      <c r="L3" s="273"/>
      <c r="M3" s="273"/>
      <c r="N3" s="273"/>
      <c r="O3" s="273"/>
      <c r="P3" s="273"/>
      <c r="Q3" s="273"/>
      <c r="R3" s="273"/>
    </row>
    <row r="4" spans="1:18" ht="12.75" customHeight="1" x14ac:dyDescent="0.15">
      <c r="A4" s="275" t="s">
        <v>633</v>
      </c>
      <c r="B4" s="276" t="s">
        <v>618</v>
      </c>
      <c r="C4" s="277" t="s">
        <v>634</v>
      </c>
      <c r="D4" s="276">
        <v>812201</v>
      </c>
      <c r="E4" s="278"/>
      <c r="F4" s="273"/>
      <c r="G4" s="273"/>
      <c r="H4" s="273"/>
      <c r="I4" s="273"/>
      <c r="J4" s="273"/>
      <c r="K4" s="273"/>
      <c r="L4" s="273"/>
      <c r="M4" s="273"/>
      <c r="N4" s="273"/>
      <c r="O4" s="273"/>
      <c r="P4" s="273"/>
      <c r="Q4" s="273"/>
      <c r="R4" s="273"/>
    </row>
    <row r="5" spans="1:18" ht="12.75" customHeight="1" x14ac:dyDescent="0.15">
      <c r="A5" s="275" t="s">
        <v>636</v>
      </c>
      <c r="B5" s="276" t="s">
        <v>618</v>
      </c>
      <c r="C5" s="277" t="s">
        <v>637</v>
      </c>
      <c r="D5" s="276">
        <v>20347</v>
      </c>
      <c r="E5" s="278"/>
      <c r="F5" s="273"/>
      <c r="G5" s="273"/>
      <c r="H5" s="273"/>
      <c r="I5" s="273"/>
      <c r="J5" s="273"/>
      <c r="K5" s="273"/>
      <c r="L5" s="273"/>
      <c r="M5" s="273"/>
      <c r="N5" s="273"/>
      <c r="O5" s="273"/>
      <c r="P5" s="273"/>
      <c r="Q5" s="273"/>
      <c r="R5" s="273"/>
    </row>
    <row r="6" spans="1:18" ht="12.75" customHeight="1" x14ac:dyDescent="0.15">
      <c r="A6" s="275" t="s">
        <v>640</v>
      </c>
      <c r="B6" s="276" t="s">
        <v>618</v>
      </c>
      <c r="C6" s="277" t="s">
        <v>641</v>
      </c>
      <c r="D6" s="276">
        <v>60005</v>
      </c>
      <c r="E6" s="278"/>
      <c r="F6" s="273"/>
      <c r="G6" s="273"/>
      <c r="H6" s="273"/>
      <c r="I6" s="273"/>
      <c r="J6" s="273"/>
      <c r="K6" s="273"/>
      <c r="L6" s="273"/>
      <c r="M6" s="273"/>
      <c r="N6" s="273"/>
      <c r="O6" s="273"/>
      <c r="P6" s="273"/>
      <c r="Q6" s="273"/>
      <c r="R6" s="273"/>
    </row>
    <row r="7" spans="1:18" ht="12.75" customHeight="1" x14ac:dyDescent="0.15">
      <c r="A7" s="275" t="s">
        <v>644</v>
      </c>
      <c r="B7" s="276" t="s">
        <v>618</v>
      </c>
      <c r="C7" s="277" t="s">
        <v>645</v>
      </c>
      <c r="D7" s="276">
        <v>90564</v>
      </c>
      <c r="E7" s="278"/>
      <c r="F7" s="273"/>
      <c r="G7" s="273"/>
      <c r="H7" s="273"/>
      <c r="I7" s="273"/>
      <c r="J7" s="273"/>
      <c r="K7" s="273"/>
      <c r="L7" s="273"/>
      <c r="M7" s="273"/>
      <c r="N7" s="273"/>
      <c r="O7" s="273"/>
      <c r="P7" s="273"/>
      <c r="Q7" s="273"/>
      <c r="R7" s="273"/>
    </row>
    <row r="8" spans="1:18" ht="12.75" customHeight="1" x14ac:dyDescent="0.15">
      <c r="A8" s="275" t="s">
        <v>646</v>
      </c>
      <c r="B8" s="276" t="s">
        <v>618</v>
      </c>
      <c r="C8" s="277" t="s">
        <v>647</v>
      </c>
      <c r="D8" s="276">
        <v>92490</v>
      </c>
      <c r="E8" s="278"/>
      <c r="F8" s="273"/>
      <c r="G8" s="273"/>
      <c r="H8" s="273"/>
      <c r="I8" s="273"/>
      <c r="J8" s="273"/>
      <c r="K8" s="273"/>
      <c r="L8" s="273"/>
      <c r="M8" s="273"/>
      <c r="N8" s="273"/>
      <c r="O8" s="273"/>
      <c r="P8" s="273"/>
      <c r="Q8" s="273"/>
      <c r="R8" s="273"/>
    </row>
    <row r="9" spans="1:18" ht="12.75" customHeight="1" x14ac:dyDescent="0.15">
      <c r="A9" s="275" t="s">
        <v>649</v>
      </c>
      <c r="B9" s="276" t="s">
        <v>650</v>
      </c>
      <c r="C9" s="277" t="s">
        <v>651</v>
      </c>
      <c r="D9" s="276">
        <v>77936</v>
      </c>
      <c r="E9" s="278"/>
      <c r="F9" s="273"/>
      <c r="G9" s="273"/>
      <c r="H9" s="273"/>
      <c r="I9" s="273"/>
      <c r="J9" s="273"/>
      <c r="K9" s="273"/>
      <c r="L9" s="273"/>
      <c r="M9" s="273"/>
      <c r="N9" s="273"/>
      <c r="O9" s="273"/>
      <c r="P9" s="273"/>
      <c r="Q9" s="273"/>
      <c r="R9" s="273"/>
    </row>
    <row r="10" spans="1:18" ht="12.75" customHeight="1" x14ac:dyDescent="0.15">
      <c r="A10" s="275" t="s">
        <v>654</v>
      </c>
      <c r="B10" s="276" t="s">
        <v>650</v>
      </c>
      <c r="C10" s="277" t="s">
        <v>656</v>
      </c>
      <c r="D10" s="276">
        <v>85678</v>
      </c>
      <c r="E10" s="278"/>
      <c r="F10" s="273"/>
      <c r="G10" s="273"/>
      <c r="H10" s="273"/>
      <c r="I10" s="273"/>
      <c r="J10" s="273"/>
      <c r="K10" s="273"/>
      <c r="L10" s="273"/>
      <c r="M10" s="273"/>
      <c r="N10" s="273"/>
      <c r="O10" s="273"/>
      <c r="P10" s="273"/>
      <c r="Q10" s="273"/>
      <c r="R10" s="273"/>
    </row>
    <row r="11" spans="1:18" ht="12.75" customHeight="1" x14ac:dyDescent="0.15">
      <c r="A11" s="275" t="s">
        <v>659</v>
      </c>
      <c r="B11" s="276" t="s">
        <v>650</v>
      </c>
      <c r="C11" s="277" t="s">
        <v>660</v>
      </c>
      <c r="D11" s="276">
        <v>117312</v>
      </c>
      <c r="E11" s="278"/>
      <c r="F11" s="273"/>
      <c r="G11" s="273"/>
      <c r="H11" s="273"/>
      <c r="I11" s="273"/>
      <c r="J11" s="273"/>
      <c r="K11" s="273"/>
      <c r="L11" s="273"/>
      <c r="M11" s="273"/>
      <c r="N11" s="273"/>
      <c r="O11" s="273"/>
      <c r="P11" s="273"/>
      <c r="Q11" s="273"/>
      <c r="R11" s="273"/>
    </row>
    <row r="12" spans="1:18" ht="12.75" customHeight="1" x14ac:dyDescent="0.15">
      <c r="A12" s="275" t="s">
        <v>663</v>
      </c>
      <c r="B12" s="276" t="s">
        <v>650</v>
      </c>
      <c r="C12" s="277" t="s">
        <v>665</v>
      </c>
      <c r="D12" s="276">
        <v>104177</v>
      </c>
      <c r="E12" s="278"/>
      <c r="F12" s="273"/>
      <c r="G12" s="273"/>
      <c r="H12" s="273"/>
      <c r="I12" s="273"/>
      <c r="J12" s="273"/>
      <c r="K12" s="273"/>
      <c r="L12" s="273"/>
      <c r="M12" s="273"/>
      <c r="N12" s="273"/>
      <c r="O12" s="273"/>
      <c r="P12" s="273"/>
      <c r="Q12" s="273"/>
      <c r="R12" s="273"/>
    </row>
    <row r="13" spans="1:18" ht="12.75" customHeight="1" x14ac:dyDescent="0.15">
      <c r="A13" s="275" t="s">
        <v>667</v>
      </c>
      <c r="B13" s="276" t="s">
        <v>650</v>
      </c>
      <c r="C13" s="277" t="s">
        <v>669</v>
      </c>
      <c r="D13" s="276">
        <v>83810</v>
      </c>
      <c r="E13" s="278"/>
      <c r="F13" s="273"/>
      <c r="G13" s="273"/>
      <c r="H13" s="273"/>
      <c r="I13" s="273"/>
      <c r="J13" s="273"/>
      <c r="K13" s="273"/>
      <c r="L13" s="273"/>
      <c r="M13" s="273"/>
      <c r="N13" s="273"/>
      <c r="O13" s="273"/>
      <c r="P13" s="273"/>
      <c r="Q13" s="273"/>
      <c r="R13" s="273"/>
    </row>
    <row r="14" spans="1:18" ht="12.75" customHeight="1" x14ac:dyDescent="0.15">
      <c r="A14" s="275" t="s">
        <v>670</v>
      </c>
      <c r="B14" s="276" t="s">
        <v>650</v>
      </c>
      <c r="C14" s="277" t="s">
        <v>671</v>
      </c>
      <c r="D14" s="276">
        <v>84412</v>
      </c>
      <c r="E14" s="278"/>
      <c r="F14" s="273"/>
      <c r="G14" s="273"/>
      <c r="H14" s="273"/>
      <c r="I14" s="273"/>
      <c r="J14" s="273"/>
      <c r="K14" s="273"/>
      <c r="L14" s="273"/>
      <c r="M14" s="273"/>
      <c r="N14" s="273"/>
      <c r="O14" s="273"/>
      <c r="P14" s="273"/>
      <c r="Q14" s="273"/>
      <c r="R14" s="273"/>
    </row>
    <row r="15" spans="1:18" ht="12.75" customHeight="1" x14ac:dyDescent="0.15">
      <c r="A15" s="275" t="s">
        <v>673</v>
      </c>
      <c r="B15" s="276" t="s">
        <v>650</v>
      </c>
      <c r="C15" s="277" t="s">
        <v>674</v>
      </c>
      <c r="D15" s="276">
        <v>80742</v>
      </c>
      <c r="E15" s="278"/>
      <c r="F15" s="273"/>
      <c r="G15" s="273"/>
      <c r="H15" s="273"/>
      <c r="I15" s="273"/>
      <c r="J15" s="273"/>
      <c r="K15" s="273"/>
      <c r="L15" s="273"/>
      <c r="M15" s="273"/>
      <c r="N15" s="273"/>
      <c r="O15" s="273"/>
      <c r="P15" s="273"/>
      <c r="Q15" s="273"/>
      <c r="R15" s="273"/>
    </row>
    <row r="16" spans="1:18" ht="12.75" customHeight="1" x14ac:dyDescent="0.15">
      <c r="A16" s="275" t="s">
        <v>677</v>
      </c>
      <c r="B16" s="276" t="s">
        <v>650</v>
      </c>
      <c r="C16" s="277" t="s">
        <v>679</v>
      </c>
      <c r="D16" s="276">
        <v>71974</v>
      </c>
      <c r="E16" s="278"/>
      <c r="F16" s="273"/>
      <c r="G16" s="273"/>
      <c r="H16" s="273"/>
      <c r="I16" s="273"/>
      <c r="J16" s="273"/>
      <c r="K16" s="273"/>
      <c r="L16" s="273"/>
      <c r="M16" s="273"/>
      <c r="N16" s="273"/>
      <c r="O16" s="273"/>
      <c r="P16" s="273"/>
      <c r="Q16" s="273"/>
      <c r="R16" s="273"/>
    </row>
    <row r="17" spans="1:18" ht="12.75" customHeight="1" x14ac:dyDescent="0.15">
      <c r="A17" s="275" t="s">
        <v>531</v>
      </c>
      <c r="B17" s="276" t="s">
        <v>650</v>
      </c>
      <c r="C17" s="277" t="s">
        <v>683</v>
      </c>
      <c r="D17" s="276">
        <v>109752</v>
      </c>
      <c r="E17" s="278"/>
      <c r="F17" s="273"/>
      <c r="G17" s="273"/>
      <c r="H17" s="273"/>
      <c r="I17" s="273"/>
      <c r="J17" s="273"/>
      <c r="K17" s="273"/>
      <c r="L17" s="273"/>
      <c r="M17" s="273"/>
      <c r="N17" s="273"/>
      <c r="O17" s="273"/>
      <c r="P17" s="273"/>
      <c r="Q17" s="273"/>
      <c r="R17" s="273"/>
    </row>
    <row r="18" spans="1:18" ht="12.75" customHeight="1" x14ac:dyDescent="0.15">
      <c r="A18" s="275" t="s">
        <v>684</v>
      </c>
      <c r="B18" s="276" t="s">
        <v>650</v>
      </c>
      <c r="C18" s="277" t="s">
        <v>685</v>
      </c>
      <c r="D18" s="276">
        <v>468251</v>
      </c>
      <c r="E18" s="278"/>
      <c r="F18" s="273"/>
      <c r="G18" s="273"/>
      <c r="H18" s="273"/>
      <c r="I18" s="273"/>
      <c r="J18" s="273"/>
      <c r="K18" s="273"/>
      <c r="L18" s="273"/>
      <c r="M18" s="273"/>
      <c r="N18" s="273"/>
      <c r="O18" s="273"/>
      <c r="P18" s="273"/>
      <c r="Q18" s="273"/>
      <c r="R18" s="273"/>
    </row>
    <row r="19" spans="1:18" ht="12.75" customHeight="1" x14ac:dyDescent="0.15">
      <c r="A19" s="275" t="s">
        <v>525</v>
      </c>
      <c r="B19" s="276" t="s">
        <v>650</v>
      </c>
      <c r="C19" s="277" t="s">
        <v>690</v>
      </c>
      <c r="D19" s="276">
        <v>603502</v>
      </c>
      <c r="E19" s="278"/>
      <c r="F19" s="273"/>
      <c r="G19" s="273"/>
      <c r="H19" s="273"/>
      <c r="I19" s="273"/>
      <c r="J19" s="273"/>
      <c r="K19" s="273"/>
      <c r="L19" s="273"/>
      <c r="M19" s="273"/>
      <c r="N19" s="273"/>
      <c r="O19" s="273"/>
      <c r="P19" s="273"/>
      <c r="Q19" s="273"/>
      <c r="R19" s="273"/>
    </row>
    <row r="20" spans="1:18" ht="12.75" customHeight="1" x14ac:dyDescent="0.15">
      <c r="A20" s="275" t="s">
        <v>692</v>
      </c>
      <c r="B20" s="276" t="s">
        <v>650</v>
      </c>
      <c r="C20" s="277" t="s">
        <v>694</v>
      </c>
      <c r="D20" s="276">
        <v>38150</v>
      </c>
      <c r="E20" s="278"/>
      <c r="F20" s="273"/>
      <c r="G20" s="273"/>
      <c r="H20" s="273"/>
      <c r="I20" s="273"/>
      <c r="J20" s="273"/>
      <c r="K20" s="273"/>
      <c r="L20" s="273"/>
      <c r="M20" s="273"/>
      <c r="N20" s="273"/>
      <c r="O20" s="273"/>
      <c r="P20" s="273"/>
      <c r="Q20" s="273"/>
      <c r="R20" s="273"/>
    </row>
    <row r="21" spans="1:18" ht="12.75" customHeight="1" x14ac:dyDescent="0.15">
      <c r="A21" s="275" t="s">
        <v>695</v>
      </c>
      <c r="B21" s="276" t="s">
        <v>650</v>
      </c>
      <c r="C21" s="277" t="s">
        <v>697</v>
      </c>
      <c r="D21" s="276">
        <v>80017</v>
      </c>
      <c r="E21" s="278"/>
      <c r="F21" s="273"/>
      <c r="G21" s="273"/>
      <c r="H21" s="273"/>
      <c r="I21" s="273"/>
      <c r="J21" s="273"/>
      <c r="K21" s="273"/>
      <c r="L21" s="273"/>
      <c r="M21" s="273"/>
      <c r="N21" s="273"/>
      <c r="O21" s="273"/>
      <c r="P21" s="273"/>
      <c r="Q21" s="273"/>
      <c r="R21" s="273"/>
    </row>
    <row r="22" spans="1:18" ht="12.75" customHeight="1" x14ac:dyDescent="0.15">
      <c r="A22" s="275" t="s">
        <v>700</v>
      </c>
      <c r="B22" s="276" t="s">
        <v>650</v>
      </c>
      <c r="C22" s="277" t="s">
        <v>701</v>
      </c>
      <c r="D22" s="276">
        <v>81237</v>
      </c>
      <c r="E22" s="278"/>
      <c r="F22" s="273"/>
      <c r="G22" s="273"/>
      <c r="H22" s="273"/>
      <c r="I22" s="273"/>
      <c r="J22" s="273"/>
      <c r="K22" s="273"/>
      <c r="L22" s="273"/>
      <c r="M22" s="273"/>
      <c r="N22" s="273"/>
      <c r="O22" s="273"/>
      <c r="P22" s="273"/>
      <c r="Q22" s="273"/>
      <c r="R22" s="273"/>
    </row>
    <row r="23" spans="1:18" ht="12.75" customHeight="1" x14ac:dyDescent="0.15">
      <c r="A23" s="275" t="s">
        <v>703</v>
      </c>
      <c r="B23" s="276" t="s">
        <v>704</v>
      </c>
      <c r="C23" s="277" t="s">
        <v>705</v>
      </c>
      <c r="D23" s="276">
        <v>46061</v>
      </c>
      <c r="E23" s="278"/>
      <c r="F23" s="273"/>
      <c r="G23" s="273"/>
      <c r="H23" s="273"/>
      <c r="I23" s="273"/>
      <c r="J23" s="273"/>
      <c r="K23" s="273"/>
      <c r="L23" s="273"/>
      <c r="M23" s="273"/>
      <c r="N23" s="273"/>
      <c r="O23" s="273"/>
      <c r="P23" s="273"/>
      <c r="Q23" s="273"/>
      <c r="R23" s="273"/>
    </row>
    <row r="24" spans="1:18" ht="12.75" customHeight="1" x14ac:dyDescent="0.15">
      <c r="A24" s="275" t="s">
        <v>707</v>
      </c>
      <c r="B24" s="276" t="s">
        <v>704</v>
      </c>
      <c r="C24" s="277" t="s">
        <v>709</v>
      </c>
      <c r="D24" s="276">
        <v>663617</v>
      </c>
      <c r="E24" s="278"/>
      <c r="F24" s="273"/>
      <c r="G24" s="273"/>
      <c r="H24" s="273"/>
      <c r="I24" s="273"/>
      <c r="J24" s="273"/>
      <c r="K24" s="273"/>
      <c r="L24" s="273"/>
      <c r="M24" s="273"/>
      <c r="N24" s="273"/>
      <c r="O24" s="273"/>
      <c r="P24" s="273"/>
      <c r="Q24" s="273"/>
      <c r="R24" s="273"/>
    </row>
    <row r="25" spans="1:18" ht="12.75" customHeight="1" x14ac:dyDescent="0.15">
      <c r="A25" s="271" t="s">
        <v>710</v>
      </c>
      <c r="B25" s="276" t="s">
        <v>711</v>
      </c>
      <c r="C25" s="277" t="s">
        <v>712</v>
      </c>
      <c r="D25" s="276">
        <v>56224</v>
      </c>
      <c r="E25" s="273"/>
      <c r="F25" s="273"/>
      <c r="G25" s="273"/>
      <c r="H25" s="273"/>
      <c r="I25" s="273"/>
      <c r="J25" s="273"/>
      <c r="K25" s="273"/>
      <c r="L25" s="273"/>
      <c r="M25" s="273"/>
      <c r="N25" s="273"/>
      <c r="O25" s="273"/>
      <c r="P25" s="273"/>
      <c r="Q25" s="273"/>
      <c r="R25" s="273"/>
    </row>
    <row r="26" spans="1:18" ht="12.75" customHeight="1" x14ac:dyDescent="0.15">
      <c r="A26" s="271" t="s">
        <v>528</v>
      </c>
      <c r="B26" s="276" t="s">
        <v>718</v>
      </c>
      <c r="C26" s="277" t="s">
        <v>721</v>
      </c>
      <c r="D26" s="276">
        <v>390096</v>
      </c>
      <c r="E26" s="273"/>
      <c r="F26" s="273"/>
      <c r="G26" s="273"/>
      <c r="H26" s="273"/>
      <c r="I26" s="273"/>
      <c r="J26" s="273"/>
      <c r="K26" s="273"/>
      <c r="L26" s="273"/>
      <c r="M26" s="273"/>
      <c r="N26" s="273"/>
      <c r="O26" s="273"/>
      <c r="P26" s="273"/>
      <c r="Q26" s="273"/>
      <c r="R26" s="273"/>
    </row>
    <row r="27" spans="1:18" ht="12.75" customHeight="1" x14ac:dyDescent="0.15">
      <c r="A27" s="275" t="s">
        <v>527</v>
      </c>
      <c r="B27" s="276" t="s">
        <v>723</v>
      </c>
      <c r="C27" s="277" t="s">
        <v>724</v>
      </c>
      <c r="D27" s="276">
        <v>523911</v>
      </c>
      <c r="E27" s="278"/>
      <c r="F27" s="273"/>
      <c r="G27" s="273"/>
      <c r="H27" s="273"/>
      <c r="I27" s="273"/>
      <c r="J27" s="273"/>
      <c r="K27" s="273"/>
      <c r="L27" s="273"/>
      <c r="M27" s="273"/>
      <c r="N27" s="273"/>
      <c r="O27" s="273"/>
      <c r="P27" s="273"/>
      <c r="Q27" s="273"/>
      <c r="R27" s="273"/>
    </row>
    <row r="28" spans="1:18" ht="12.75" customHeight="1" x14ac:dyDescent="0.15">
      <c r="A28" s="275" t="s">
        <v>729</v>
      </c>
      <c r="B28" s="276" t="s">
        <v>723</v>
      </c>
      <c r="C28" s="277" t="s">
        <v>732</v>
      </c>
      <c r="D28" s="276">
        <v>175779</v>
      </c>
      <c r="E28" s="278"/>
      <c r="F28" s="273"/>
      <c r="G28" s="273"/>
      <c r="H28" s="273"/>
      <c r="I28" s="273"/>
      <c r="J28" s="273"/>
      <c r="K28" s="273"/>
      <c r="L28" s="273"/>
      <c r="M28" s="273"/>
      <c r="N28" s="273"/>
      <c r="O28" s="273"/>
      <c r="P28" s="273"/>
      <c r="Q28" s="273"/>
      <c r="R28" s="273"/>
    </row>
    <row r="29" spans="1:18" ht="12.75" customHeight="1" x14ac:dyDescent="0.15">
      <c r="A29" s="275" t="s">
        <v>529</v>
      </c>
      <c r="B29" s="276" t="s">
        <v>723</v>
      </c>
      <c r="C29" s="277" t="s">
        <v>736</v>
      </c>
      <c r="D29" s="276">
        <v>121688</v>
      </c>
      <c r="E29" s="278"/>
      <c r="F29" s="273"/>
      <c r="G29" s="273"/>
      <c r="H29" s="273"/>
      <c r="I29" s="273"/>
      <c r="J29" s="273"/>
      <c r="K29" s="273"/>
      <c r="L29" s="273"/>
      <c r="M29" s="273"/>
      <c r="N29" s="273"/>
      <c r="O29" s="273"/>
      <c r="P29" s="273"/>
      <c r="Q29" s="273"/>
      <c r="R29" s="273"/>
    </row>
    <row r="30" spans="1:18" ht="12.75" customHeight="1" x14ac:dyDescent="0.15">
      <c r="A30" s="275" t="s">
        <v>522</v>
      </c>
      <c r="B30" s="276" t="s">
        <v>723</v>
      </c>
      <c r="C30" s="277" t="s">
        <v>741</v>
      </c>
      <c r="D30" s="276">
        <v>519949</v>
      </c>
      <c r="E30" s="278"/>
      <c r="F30" s="273"/>
      <c r="G30" s="273"/>
      <c r="H30" s="273"/>
      <c r="I30" s="273"/>
      <c r="J30" s="273"/>
      <c r="K30" s="273"/>
      <c r="L30" s="273"/>
      <c r="M30" s="273"/>
      <c r="N30" s="273"/>
      <c r="O30" s="273"/>
      <c r="P30" s="273"/>
      <c r="Q30" s="273"/>
      <c r="R30" s="273"/>
    </row>
    <row r="31" spans="1:18" ht="12.75" customHeight="1" x14ac:dyDescent="0.15">
      <c r="A31" s="275" t="s">
        <v>517</v>
      </c>
      <c r="B31" s="276" t="s">
        <v>723</v>
      </c>
      <c r="C31" s="277" t="s">
        <v>745</v>
      </c>
      <c r="D31" s="276">
        <v>219153</v>
      </c>
      <c r="E31" s="278"/>
      <c r="F31" s="273"/>
      <c r="G31" s="273"/>
      <c r="H31" s="273"/>
      <c r="I31" s="273"/>
      <c r="J31" s="273"/>
      <c r="K31" s="273"/>
      <c r="L31" s="273"/>
      <c r="M31" s="273"/>
      <c r="N31" s="273"/>
      <c r="O31" s="273"/>
      <c r="P31" s="273"/>
      <c r="Q31" s="273"/>
      <c r="R31" s="273"/>
    </row>
    <row r="32" spans="1:18" ht="12.75" customHeight="1" x14ac:dyDescent="0.15">
      <c r="A32" s="275" t="s">
        <v>526</v>
      </c>
      <c r="B32" s="276" t="s">
        <v>723</v>
      </c>
      <c r="C32" s="277" t="s">
        <v>747</v>
      </c>
      <c r="D32" s="276">
        <v>366151</v>
      </c>
      <c r="E32" s="278"/>
      <c r="F32" s="273"/>
      <c r="G32" s="273"/>
      <c r="H32" s="273"/>
      <c r="I32" s="273"/>
      <c r="J32" s="273"/>
      <c r="K32" s="273"/>
      <c r="L32" s="273"/>
      <c r="M32" s="273"/>
      <c r="N32" s="273"/>
      <c r="O32" s="273"/>
      <c r="P32" s="273"/>
      <c r="Q32" s="273"/>
      <c r="R32" s="273"/>
    </row>
    <row r="33" spans="1:18" ht="12.75" customHeight="1" x14ac:dyDescent="0.15">
      <c r="A33" s="275" t="s">
        <v>748</v>
      </c>
      <c r="B33" s="276" t="s">
        <v>723</v>
      </c>
      <c r="C33" s="277" t="s">
        <v>749</v>
      </c>
      <c r="D33" s="276">
        <v>84362</v>
      </c>
      <c r="E33" s="278"/>
      <c r="F33" s="273"/>
      <c r="G33" s="273"/>
      <c r="H33" s="273"/>
      <c r="I33" s="273"/>
      <c r="J33" s="273"/>
      <c r="K33" s="273"/>
      <c r="L33" s="273"/>
      <c r="M33" s="273"/>
      <c r="N33" s="273"/>
      <c r="O33" s="273"/>
      <c r="P33" s="273"/>
      <c r="Q33" s="273"/>
      <c r="R33" s="273"/>
    </row>
    <row r="34" spans="1:18" ht="12.75" customHeight="1" x14ac:dyDescent="0.15">
      <c r="A34" s="275" t="s">
        <v>750</v>
      </c>
      <c r="B34" s="276" t="s">
        <v>723</v>
      </c>
      <c r="C34" s="277" t="s">
        <v>751</v>
      </c>
      <c r="D34" s="276">
        <v>713443</v>
      </c>
      <c r="E34" s="278"/>
      <c r="F34" s="273"/>
      <c r="G34" s="273"/>
      <c r="H34" s="273"/>
      <c r="I34" s="273"/>
      <c r="J34" s="273"/>
      <c r="K34" s="273"/>
      <c r="L34" s="273"/>
      <c r="M34" s="273"/>
      <c r="N34" s="273"/>
      <c r="O34" s="273"/>
      <c r="P34" s="273"/>
      <c r="Q34" s="273"/>
      <c r="R34" s="273"/>
    </row>
    <row r="35" spans="1:18" ht="12.75" customHeight="1" x14ac:dyDescent="0.15">
      <c r="A35" s="275" t="s">
        <v>752</v>
      </c>
      <c r="B35" s="276" t="s">
        <v>723</v>
      </c>
      <c r="C35" s="277" t="s">
        <v>753</v>
      </c>
      <c r="D35" s="276">
        <v>82997</v>
      </c>
      <c r="E35" s="278"/>
      <c r="F35" s="273"/>
      <c r="G35" s="273"/>
      <c r="H35" s="273"/>
      <c r="I35" s="273"/>
      <c r="J35" s="273"/>
      <c r="K35" s="273"/>
      <c r="L35" s="273"/>
      <c r="M35" s="273"/>
      <c r="N35" s="273"/>
      <c r="O35" s="273"/>
      <c r="P35" s="273"/>
      <c r="Q35" s="273"/>
      <c r="R35" s="273"/>
    </row>
    <row r="36" spans="1:18" ht="12.75" customHeight="1" x14ac:dyDescent="0.15">
      <c r="A36" s="275" t="s">
        <v>754</v>
      </c>
      <c r="B36" s="276" t="s">
        <v>723</v>
      </c>
      <c r="C36" s="277" t="s">
        <v>755</v>
      </c>
      <c r="D36" s="276">
        <v>182520</v>
      </c>
      <c r="E36" s="278"/>
      <c r="F36" s="273"/>
      <c r="G36" s="273"/>
      <c r="H36" s="273"/>
      <c r="I36" s="273"/>
      <c r="J36" s="273"/>
      <c r="K36" s="273"/>
      <c r="L36" s="273"/>
      <c r="M36" s="273"/>
      <c r="N36" s="273"/>
      <c r="O36" s="273"/>
      <c r="P36" s="273"/>
      <c r="Q36" s="273"/>
      <c r="R36" s="273"/>
    </row>
    <row r="37" spans="1:18" ht="12.75" customHeight="1" x14ac:dyDescent="0.15">
      <c r="A37" s="275" t="s">
        <v>521</v>
      </c>
      <c r="B37" s="276" t="s">
        <v>723</v>
      </c>
      <c r="C37" s="277" t="s">
        <v>756</v>
      </c>
      <c r="D37" s="276">
        <v>883391</v>
      </c>
      <c r="E37" s="278"/>
      <c r="F37" s="273"/>
      <c r="G37" s="273"/>
      <c r="H37" s="273"/>
      <c r="I37" s="273"/>
      <c r="J37" s="273"/>
      <c r="K37" s="273"/>
      <c r="L37" s="273"/>
      <c r="M37" s="273"/>
      <c r="N37" s="273"/>
      <c r="O37" s="273"/>
      <c r="P37" s="273"/>
      <c r="Q37" s="273"/>
      <c r="R37" s="273"/>
    </row>
    <row r="38" spans="1:18" ht="12.75" customHeight="1" x14ac:dyDescent="0.15">
      <c r="A38" s="275" t="s">
        <v>516</v>
      </c>
      <c r="B38" s="276" t="s">
        <v>723</v>
      </c>
      <c r="C38" s="277" t="s">
        <v>757</v>
      </c>
      <c r="D38" s="276">
        <v>2615060</v>
      </c>
      <c r="E38" s="278"/>
      <c r="F38" s="273"/>
      <c r="G38" s="273"/>
      <c r="H38" s="273"/>
      <c r="I38" s="273"/>
      <c r="J38" s="273"/>
      <c r="K38" s="273"/>
      <c r="L38" s="273"/>
      <c r="M38" s="273"/>
      <c r="N38" s="273"/>
      <c r="O38" s="273"/>
      <c r="P38" s="273"/>
      <c r="Q38" s="273"/>
      <c r="R38" s="273"/>
    </row>
    <row r="39" spans="1:18" ht="12.75" customHeight="1" x14ac:dyDescent="0.15">
      <c r="A39" s="275" t="s">
        <v>524</v>
      </c>
      <c r="B39" s="276" t="s">
        <v>723</v>
      </c>
      <c r="C39" s="277" t="s">
        <v>758</v>
      </c>
      <c r="D39" s="276">
        <v>98780</v>
      </c>
      <c r="E39" s="278"/>
      <c r="F39" s="273"/>
      <c r="G39" s="273"/>
      <c r="H39" s="273"/>
      <c r="I39" s="273"/>
      <c r="J39" s="273"/>
      <c r="K39" s="273"/>
      <c r="L39" s="273"/>
      <c r="M39" s="273"/>
      <c r="N39" s="273"/>
      <c r="O39" s="273"/>
      <c r="P39" s="273"/>
      <c r="Q39" s="273"/>
      <c r="R39" s="273"/>
    </row>
    <row r="40" spans="1:18" ht="12.75" customHeight="1" x14ac:dyDescent="0.15">
      <c r="A40" s="275" t="s">
        <v>759</v>
      </c>
      <c r="B40" s="276" t="s">
        <v>723</v>
      </c>
      <c r="C40" s="277" t="s">
        <v>760</v>
      </c>
      <c r="D40" s="276">
        <v>50631</v>
      </c>
      <c r="E40" s="278"/>
      <c r="F40" s="273"/>
      <c r="G40" s="273"/>
      <c r="H40" s="273"/>
      <c r="I40" s="273"/>
      <c r="J40" s="273"/>
      <c r="K40" s="273"/>
      <c r="L40" s="273"/>
      <c r="M40" s="273"/>
      <c r="N40" s="273"/>
      <c r="O40" s="273"/>
      <c r="P40" s="273"/>
      <c r="Q40" s="273"/>
      <c r="R40" s="273"/>
    </row>
    <row r="41" spans="1:18" ht="12.75" customHeight="1" x14ac:dyDescent="0.15">
      <c r="A41" s="275" t="s">
        <v>761</v>
      </c>
      <c r="B41" s="276" t="s">
        <v>723</v>
      </c>
      <c r="C41" s="277" t="s">
        <v>762</v>
      </c>
      <c r="D41" s="276">
        <v>210891</v>
      </c>
      <c r="E41" s="278"/>
      <c r="F41" s="273"/>
      <c r="G41" s="273"/>
      <c r="H41" s="273"/>
      <c r="I41" s="273"/>
      <c r="J41" s="273"/>
      <c r="K41" s="273"/>
      <c r="L41" s="273"/>
      <c r="M41" s="273"/>
      <c r="N41" s="273"/>
      <c r="O41" s="273"/>
      <c r="P41" s="273"/>
      <c r="Q41" s="273"/>
      <c r="R41" s="273"/>
    </row>
    <row r="42" spans="1:18" ht="12.75" customHeight="1" x14ac:dyDescent="0.15">
      <c r="A42" s="271" t="s">
        <v>520</v>
      </c>
      <c r="B42" s="276" t="s">
        <v>723</v>
      </c>
      <c r="C42" s="277" t="s">
        <v>763</v>
      </c>
      <c r="D42" s="276">
        <v>1032524</v>
      </c>
      <c r="E42" s="273"/>
      <c r="F42" s="273"/>
      <c r="G42" s="273"/>
      <c r="H42" s="273"/>
      <c r="I42" s="273"/>
      <c r="J42" s="273"/>
      <c r="K42" s="273"/>
      <c r="L42" s="273"/>
      <c r="M42" s="273"/>
      <c r="N42" s="273"/>
      <c r="O42" s="273"/>
      <c r="P42" s="273"/>
      <c r="Q42" s="273"/>
      <c r="R42" s="273"/>
    </row>
    <row r="43" spans="1:18" ht="12.75" customHeight="1" x14ac:dyDescent="0.15">
      <c r="A43" s="275" t="s">
        <v>764</v>
      </c>
      <c r="B43" s="276" t="s">
        <v>723</v>
      </c>
      <c r="C43" s="277" t="s">
        <v>765</v>
      </c>
      <c r="D43" s="276">
        <v>1296814</v>
      </c>
      <c r="E43" s="278"/>
      <c r="F43" s="273"/>
      <c r="G43" s="273"/>
      <c r="H43" s="273"/>
      <c r="I43" s="273"/>
      <c r="J43" s="273"/>
      <c r="K43" s="273"/>
      <c r="L43" s="273"/>
      <c r="M43" s="273"/>
      <c r="N43" s="273"/>
      <c r="O43" s="273"/>
      <c r="P43" s="273"/>
      <c r="Q43" s="273"/>
      <c r="R43" s="273"/>
    </row>
    <row r="44" spans="1:18" ht="12.75" customHeight="1" x14ac:dyDescent="0.15">
      <c r="A44" s="275" t="s">
        <v>766</v>
      </c>
      <c r="B44" s="276" t="s">
        <v>723</v>
      </c>
      <c r="C44" s="277" t="s">
        <v>767</v>
      </c>
      <c r="D44" s="276">
        <v>507096</v>
      </c>
      <c r="E44" s="278"/>
      <c r="F44" s="273"/>
      <c r="G44" s="273"/>
      <c r="H44" s="273"/>
      <c r="I44" s="273"/>
      <c r="J44" s="273"/>
      <c r="K44" s="273"/>
      <c r="L44" s="273"/>
      <c r="M44" s="273"/>
      <c r="N44" s="273"/>
      <c r="O44" s="273"/>
      <c r="P44" s="273"/>
      <c r="Q44" s="273"/>
      <c r="R44" s="273"/>
    </row>
    <row r="45" spans="1:18" ht="12.75" customHeight="1" x14ac:dyDescent="0.15">
      <c r="A45" s="275" t="s">
        <v>768</v>
      </c>
      <c r="B45" s="276" t="s">
        <v>723</v>
      </c>
      <c r="C45" s="277" t="s">
        <v>769</v>
      </c>
      <c r="D45" s="276">
        <v>431346</v>
      </c>
      <c r="E45" s="278"/>
      <c r="F45" s="273"/>
      <c r="G45" s="273"/>
      <c r="H45" s="273"/>
      <c r="I45" s="273"/>
      <c r="J45" s="273"/>
      <c r="K45" s="273"/>
      <c r="L45" s="273"/>
      <c r="M45" s="273"/>
      <c r="N45" s="273"/>
      <c r="O45" s="273"/>
      <c r="P45" s="273"/>
      <c r="Q45" s="273"/>
      <c r="R45" s="273"/>
    </row>
    <row r="46" spans="1:18" ht="12.75" customHeight="1" x14ac:dyDescent="0.15">
      <c r="A46" s="275" t="s">
        <v>770</v>
      </c>
      <c r="B46" s="276" t="s">
        <v>771</v>
      </c>
      <c r="C46" s="277" t="s">
        <v>772</v>
      </c>
      <c r="D46" s="276">
        <v>265349</v>
      </c>
      <c r="E46" s="278"/>
      <c r="F46" s="273"/>
      <c r="G46" s="273"/>
      <c r="H46" s="273"/>
      <c r="I46" s="273"/>
      <c r="J46" s="273"/>
      <c r="K46" s="273"/>
      <c r="L46" s="273"/>
      <c r="M46" s="273"/>
      <c r="N46" s="273"/>
      <c r="O46" s="273"/>
      <c r="P46" s="273"/>
      <c r="Q46" s="273"/>
      <c r="R46" s="273"/>
    </row>
    <row r="47" spans="1:18" ht="12.75" customHeight="1" x14ac:dyDescent="0.15">
      <c r="A47" s="275" t="s">
        <v>523</v>
      </c>
      <c r="B47" s="276" t="s">
        <v>771</v>
      </c>
      <c r="C47" s="277" t="s">
        <v>773</v>
      </c>
      <c r="D47" s="276">
        <v>1649519</v>
      </c>
      <c r="E47" s="278"/>
      <c r="F47" s="273"/>
      <c r="G47" s="273"/>
      <c r="H47" s="273"/>
      <c r="I47" s="273"/>
      <c r="J47" s="273"/>
      <c r="K47" s="273"/>
      <c r="L47" s="273"/>
      <c r="M47" s="273"/>
      <c r="N47" s="273"/>
      <c r="O47" s="273"/>
      <c r="P47" s="273"/>
      <c r="Q47" s="273"/>
      <c r="R47" s="273"/>
    </row>
    <row r="48" spans="1:18" ht="12.75" customHeight="1" x14ac:dyDescent="0.15">
      <c r="A48" s="271" t="s">
        <v>774</v>
      </c>
      <c r="B48" s="276" t="s">
        <v>771</v>
      </c>
      <c r="C48" s="277" t="s">
        <v>775</v>
      </c>
      <c r="D48" s="276">
        <v>516622</v>
      </c>
      <c r="E48" s="273"/>
      <c r="F48" s="273"/>
      <c r="G48" s="273"/>
      <c r="H48" s="273"/>
      <c r="I48" s="273"/>
      <c r="J48" s="273"/>
      <c r="K48" s="273"/>
      <c r="L48" s="273"/>
      <c r="M48" s="273"/>
      <c r="N48" s="273"/>
      <c r="O48" s="273"/>
      <c r="P48" s="273"/>
      <c r="Q48" s="273"/>
      <c r="R48" s="273"/>
    </row>
    <row r="49" spans="1:18" ht="12.75" customHeight="1" x14ac:dyDescent="0.15">
      <c r="A49" s="275" t="s">
        <v>776</v>
      </c>
      <c r="B49" s="276" t="s">
        <v>771</v>
      </c>
      <c r="C49" s="277" t="s">
        <v>777</v>
      </c>
      <c r="D49" s="276">
        <v>154601</v>
      </c>
      <c r="E49" s="278"/>
      <c r="F49" s="273"/>
      <c r="G49" s="273"/>
      <c r="H49" s="273"/>
      <c r="I49" s="273"/>
      <c r="J49" s="273"/>
      <c r="K49" s="273"/>
      <c r="L49" s="273"/>
      <c r="M49" s="273"/>
      <c r="N49" s="273"/>
      <c r="O49" s="273"/>
      <c r="P49" s="273"/>
      <c r="Q49" s="273"/>
      <c r="R49" s="273"/>
    </row>
    <row r="50" spans="1:18" ht="12.75" customHeight="1" x14ac:dyDescent="0.15">
      <c r="A50" s="275" t="s">
        <v>778</v>
      </c>
      <c r="B50" s="276" t="s">
        <v>779</v>
      </c>
      <c r="C50" s="277" t="s">
        <v>780</v>
      </c>
      <c r="D50" s="276">
        <v>193100</v>
      </c>
      <c r="E50" s="278"/>
      <c r="F50" s="273"/>
      <c r="G50" s="273"/>
      <c r="H50" s="273"/>
      <c r="I50" s="273"/>
      <c r="J50" s="273"/>
      <c r="K50" s="273"/>
      <c r="L50" s="273"/>
      <c r="M50" s="273"/>
      <c r="N50" s="273"/>
      <c r="O50" s="273"/>
      <c r="P50" s="273"/>
      <c r="Q50" s="273"/>
      <c r="R50" s="273"/>
    </row>
    <row r="51" spans="1:18" ht="12.75" customHeight="1" x14ac:dyDescent="0.15">
      <c r="A51" s="275" t="s">
        <v>783</v>
      </c>
      <c r="B51" s="276" t="s">
        <v>779</v>
      </c>
      <c r="C51" s="277" t="s">
        <v>785</v>
      </c>
      <c r="D51" s="276">
        <v>222189</v>
      </c>
      <c r="E51" s="278"/>
      <c r="F51" s="273"/>
      <c r="G51" s="273"/>
      <c r="H51" s="273"/>
      <c r="I51" s="273"/>
      <c r="J51" s="273"/>
      <c r="K51" s="273"/>
      <c r="L51" s="273"/>
      <c r="M51" s="273"/>
      <c r="N51" s="273"/>
      <c r="O51" s="273"/>
      <c r="P51" s="273"/>
      <c r="Q51" s="273"/>
      <c r="R51" s="273"/>
    </row>
    <row r="52" spans="1:18" ht="12.75" customHeight="1" x14ac:dyDescent="0.15">
      <c r="A52" s="275" t="s">
        <v>787</v>
      </c>
      <c r="B52" s="276" t="s">
        <v>788</v>
      </c>
      <c r="C52" s="277" t="s">
        <v>789</v>
      </c>
      <c r="D52" s="276">
        <v>23276</v>
      </c>
      <c r="E52" s="278"/>
      <c r="F52" s="273"/>
      <c r="G52" s="273"/>
      <c r="H52" s="273"/>
      <c r="I52" s="273"/>
      <c r="J52" s="273"/>
      <c r="K52" s="273"/>
      <c r="L52" s="273"/>
      <c r="M52" s="273"/>
      <c r="N52" s="273"/>
      <c r="O52" s="273"/>
      <c r="P52" s="273"/>
      <c r="Q52" s="273"/>
      <c r="R52" s="273"/>
    </row>
    <row r="53" spans="1:18" ht="12.75" customHeight="1" x14ac:dyDescent="0.15">
      <c r="A53" s="273"/>
      <c r="B53" s="285"/>
      <c r="C53" s="285"/>
      <c r="D53" s="273"/>
      <c r="E53" s="273"/>
      <c r="F53" s="273"/>
      <c r="G53" s="273"/>
      <c r="H53" s="273"/>
      <c r="I53" s="273"/>
      <c r="J53" s="273"/>
      <c r="K53" s="273"/>
      <c r="L53" s="273"/>
      <c r="M53" s="273"/>
      <c r="N53" s="273"/>
      <c r="O53" s="273"/>
      <c r="P53" s="273"/>
      <c r="Q53" s="273"/>
      <c r="R53" s="273"/>
    </row>
    <row r="54" spans="1:18" ht="12.75" customHeight="1" x14ac:dyDescent="0.15">
      <c r="A54" s="273"/>
      <c r="B54" s="285"/>
      <c r="C54" s="285"/>
      <c r="D54" s="273"/>
      <c r="E54" s="273"/>
      <c r="F54" s="273"/>
      <c r="G54" s="273"/>
      <c r="H54" s="273"/>
      <c r="I54" s="273"/>
      <c r="J54" s="273"/>
      <c r="K54" s="273"/>
      <c r="L54" s="273"/>
      <c r="M54" s="273"/>
      <c r="N54" s="273"/>
      <c r="O54" s="273"/>
      <c r="P54" s="273"/>
      <c r="Q54" s="273"/>
      <c r="R54" s="273"/>
    </row>
    <row r="55" spans="1:18" ht="12.75" customHeight="1" x14ac:dyDescent="0.15">
      <c r="A55" s="273"/>
      <c r="B55" s="285"/>
      <c r="C55" s="285"/>
      <c r="D55" s="273"/>
      <c r="E55" s="273"/>
      <c r="F55" s="273"/>
      <c r="G55" s="273"/>
      <c r="H55" s="273"/>
      <c r="I55" s="273"/>
      <c r="J55" s="273"/>
      <c r="K55" s="273"/>
      <c r="L55" s="273"/>
      <c r="M55" s="273"/>
      <c r="N55" s="273"/>
      <c r="O55" s="273"/>
      <c r="P55" s="273"/>
      <c r="Q55" s="273"/>
      <c r="R55" s="273"/>
    </row>
    <row r="56" spans="1:18" ht="12.75" customHeight="1" x14ac:dyDescent="0.15">
      <c r="A56" s="273"/>
      <c r="B56" s="285"/>
      <c r="C56" s="285"/>
      <c r="D56" s="273"/>
      <c r="E56" s="273"/>
      <c r="F56" s="273"/>
      <c r="G56" s="273"/>
      <c r="H56" s="273"/>
      <c r="I56" s="273"/>
      <c r="J56" s="273"/>
      <c r="K56" s="273"/>
      <c r="L56" s="273"/>
      <c r="M56" s="273"/>
      <c r="N56" s="273"/>
      <c r="O56" s="273"/>
      <c r="P56" s="273"/>
      <c r="Q56" s="273"/>
      <c r="R56" s="273"/>
    </row>
    <row r="57" spans="1:18" ht="12.75" customHeight="1" x14ac:dyDescent="0.15">
      <c r="A57" s="273"/>
      <c r="B57" s="285"/>
      <c r="C57" s="285"/>
      <c r="D57" s="273"/>
      <c r="E57" s="273"/>
      <c r="F57" s="273"/>
      <c r="G57" s="273"/>
      <c r="H57" s="273"/>
      <c r="I57" s="273"/>
      <c r="J57" s="273"/>
      <c r="K57" s="273"/>
      <c r="L57" s="273"/>
      <c r="M57" s="273"/>
      <c r="N57" s="273"/>
      <c r="O57" s="273"/>
      <c r="P57" s="273"/>
      <c r="Q57" s="273"/>
      <c r="R57" s="273"/>
    </row>
    <row r="58" spans="1:18" ht="12.75" customHeight="1" x14ac:dyDescent="0.15">
      <c r="A58" s="273"/>
      <c r="B58" s="285"/>
      <c r="C58" s="285"/>
      <c r="D58" s="273"/>
      <c r="E58" s="273"/>
      <c r="F58" s="273"/>
      <c r="G58" s="273"/>
      <c r="H58" s="273"/>
      <c r="I58" s="273"/>
      <c r="J58" s="273"/>
      <c r="K58" s="273"/>
      <c r="L58" s="273"/>
      <c r="M58" s="273"/>
      <c r="N58" s="273"/>
      <c r="O58" s="273"/>
      <c r="P58" s="273"/>
      <c r="Q58" s="273"/>
      <c r="R58" s="273"/>
    </row>
    <row r="59" spans="1:18" ht="12.75" customHeight="1" x14ac:dyDescent="0.15">
      <c r="A59" s="273"/>
      <c r="B59" s="285"/>
      <c r="C59" s="285"/>
      <c r="D59" s="273"/>
      <c r="E59" s="273"/>
      <c r="F59" s="273"/>
      <c r="G59" s="273"/>
      <c r="H59" s="273"/>
      <c r="I59" s="273"/>
      <c r="J59" s="273"/>
      <c r="K59" s="273"/>
      <c r="L59" s="273"/>
      <c r="M59" s="273"/>
      <c r="N59" s="273"/>
      <c r="O59" s="273"/>
      <c r="P59" s="273"/>
      <c r="Q59" s="273"/>
      <c r="R59" s="273"/>
    </row>
    <row r="60" spans="1:18" ht="12.75" customHeight="1" x14ac:dyDescent="0.15">
      <c r="A60" s="273"/>
      <c r="B60" s="285"/>
      <c r="C60" s="285"/>
      <c r="D60" s="273"/>
      <c r="E60" s="273"/>
      <c r="F60" s="273"/>
      <c r="G60" s="273"/>
      <c r="H60" s="273"/>
      <c r="I60" s="273"/>
      <c r="J60" s="273"/>
      <c r="K60" s="273"/>
      <c r="L60" s="273"/>
      <c r="M60" s="273"/>
      <c r="N60" s="273"/>
      <c r="O60" s="273"/>
      <c r="P60" s="273"/>
      <c r="Q60" s="273"/>
      <c r="R60" s="273"/>
    </row>
    <row r="61" spans="1:18" ht="12.75" customHeight="1" x14ac:dyDescent="0.15">
      <c r="A61" s="273"/>
      <c r="B61" s="285"/>
      <c r="C61" s="285"/>
      <c r="D61" s="273"/>
      <c r="E61" s="273"/>
      <c r="F61" s="273"/>
      <c r="G61" s="273"/>
      <c r="H61" s="273"/>
      <c r="I61" s="273"/>
      <c r="J61" s="273"/>
      <c r="K61" s="273"/>
      <c r="L61" s="273"/>
      <c r="M61" s="273"/>
      <c r="N61" s="273"/>
      <c r="O61" s="273"/>
      <c r="P61" s="273"/>
      <c r="Q61" s="273"/>
      <c r="R61" s="273"/>
    </row>
    <row r="62" spans="1:18" ht="12.75" customHeight="1" x14ac:dyDescent="0.15">
      <c r="A62" s="273"/>
      <c r="B62" s="285"/>
      <c r="C62" s="285"/>
      <c r="D62" s="273"/>
      <c r="E62" s="273"/>
      <c r="F62" s="273"/>
      <c r="G62" s="273"/>
      <c r="H62" s="273"/>
      <c r="I62" s="273"/>
      <c r="J62" s="273"/>
      <c r="K62" s="273"/>
      <c r="L62" s="273"/>
      <c r="M62" s="273"/>
      <c r="N62" s="273"/>
      <c r="O62" s="273"/>
      <c r="P62" s="273"/>
      <c r="Q62" s="273"/>
      <c r="R62" s="273"/>
    </row>
    <row r="63" spans="1:18" ht="13" x14ac:dyDescent="0.15">
      <c r="A63" s="273"/>
      <c r="B63" s="285"/>
      <c r="C63" s="285"/>
      <c r="D63" s="273"/>
      <c r="E63" s="273"/>
      <c r="F63" s="273"/>
      <c r="G63" s="273"/>
      <c r="H63" s="273"/>
      <c r="I63" s="273"/>
      <c r="J63" s="273"/>
      <c r="K63" s="273"/>
      <c r="L63" s="273"/>
      <c r="M63" s="273"/>
      <c r="N63" s="273"/>
      <c r="O63" s="273"/>
      <c r="P63" s="273"/>
      <c r="Q63" s="273"/>
      <c r="R63" s="273"/>
    </row>
    <row r="64" spans="1:18" ht="13" x14ac:dyDescent="0.15">
      <c r="A64" s="273"/>
      <c r="B64" s="285"/>
      <c r="C64" s="285"/>
      <c r="D64" s="273"/>
      <c r="E64" s="273"/>
      <c r="F64" s="273"/>
      <c r="G64" s="273"/>
      <c r="H64" s="273"/>
      <c r="I64" s="273"/>
      <c r="J64" s="273"/>
      <c r="K64" s="273"/>
      <c r="L64" s="273"/>
      <c r="M64" s="273"/>
      <c r="N64" s="273"/>
      <c r="O64" s="273"/>
      <c r="P64" s="273"/>
      <c r="Q64" s="273"/>
      <c r="R64" s="273"/>
    </row>
    <row r="65" spans="1:18" ht="13" x14ac:dyDescent="0.15">
      <c r="A65" s="273"/>
      <c r="B65" s="285"/>
      <c r="C65" s="285"/>
      <c r="D65" s="273"/>
      <c r="E65" s="273"/>
      <c r="F65" s="273"/>
      <c r="G65" s="273"/>
      <c r="H65" s="273"/>
      <c r="I65" s="273"/>
      <c r="J65" s="273"/>
      <c r="K65" s="273"/>
      <c r="L65" s="273"/>
      <c r="M65" s="273"/>
      <c r="N65" s="273"/>
      <c r="O65" s="273"/>
      <c r="P65" s="273"/>
      <c r="Q65" s="273"/>
      <c r="R65" s="273"/>
    </row>
    <row r="66" spans="1:18" ht="13" x14ac:dyDescent="0.15">
      <c r="A66" s="273"/>
      <c r="B66" s="285"/>
      <c r="C66" s="285"/>
      <c r="D66" s="273"/>
      <c r="E66" s="273"/>
      <c r="F66" s="273"/>
      <c r="G66" s="273"/>
      <c r="H66" s="273"/>
      <c r="I66" s="273"/>
      <c r="J66" s="273"/>
      <c r="K66" s="273"/>
      <c r="L66" s="273"/>
      <c r="M66" s="273"/>
      <c r="N66" s="273"/>
      <c r="O66" s="273"/>
      <c r="P66" s="273"/>
      <c r="Q66" s="273"/>
      <c r="R66" s="273"/>
    </row>
    <row r="67" spans="1:18" ht="13" x14ac:dyDescent="0.15">
      <c r="A67" s="273"/>
      <c r="B67" s="285"/>
      <c r="C67" s="285"/>
      <c r="D67" s="273"/>
      <c r="E67" s="273"/>
      <c r="F67" s="273"/>
      <c r="G67" s="273"/>
      <c r="H67" s="273"/>
      <c r="I67" s="273"/>
      <c r="J67" s="273"/>
      <c r="K67" s="273"/>
      <c r="L67" s="273"/>
      <c r="M67" s="273"/>
      <c r="N67" s="273"/>
      <c r="O67" s="273"/>
      <c r="P67" s="273"/>
      <c r="Q67" s="273"/>
      <c r="R67" s="273"/>
    </row>
    <row r="68" spans="1:18" ht="13" x14ac:dyDescent="0.15">
      <c r="A68" s="273"/>
      <c r="B68" s="285"/>
      <c r="C68" s="285"/>
      <c r="D68" s="273"/>
      <c r="E68" s="273"/>
      <c r="F68" s="273"/>
      <c r="G68" s="273"/>
      <c r="H68" s="273"/>
      <c r="I68" s="273"/>
      <c r="J68" s="273"/>
      <c r="K68" s="273"/>
      <c r="L68" s="273"/>
      <c r="M68" s="273"/>
      <c r="N68" s="273"/>
      <c r="O68" s="273"/>
      <c r="P68" s="273"/>
      <c r="Q68" s="273"/>
      <c r="R68" s="273"/>
    </row>
    <row r="69" spans="1:18" ht="13" x14ac:dyDescent="0.15">
      <c r="A69" s="273"/>
      <c r="B69" s="285"/>
      <c r="C69" s="285"/>
      <c r="D69" s="273"/>
      <c r="E69" s="273"/>
      <c r="F69" s="273"/>
      <c r="G69" s="273"/>
      <c r="H69" s="273"/>
      <c r="I69" s="273"/>
      <c r="J69" s="273"/>
      <c r="K69" s="273"/>
      <c r="L69" s="273"/>
      <c r="M69" s="273"/>
      <c r="N69" s="273"/>
      <c r="O69" s="273"/>
      <c r="P69" s="273"/>
      <c r="Q69" s="273"/>
      <c r="R69" s="273"/>
    </row>
    <row r="70" spans="1:18" ht="13" x14ac:dyDescent="0.15">
      <c r="A70" s="273"/>
      <c r="B70" s="285"/>
      <c r="C70" s="285"/>
      <c r="D70" s="273"/>
      <c r="E70" s="273"/>
      <c r="F70" s="273"/>
      <c r="G70" s="273"/>
      <c r="H70" s="273"/>
      <c r="I70" s="273"/>
      <c r="J70" s="273"/>
      <c r="K70" s="273"/>
      <c r="L70" s="273"/>
      <c r="M70" s="273"/>
      <c r="N70" s="273"/>
      <c r="O70" s="273"/>
      <c r="P70" s="273"/>
      <c r="Q70" s="273"/>
      <c r="R70" s="273"/>
    </row>
  </sheetData>
  <conditionalFormatting sqref="C26">
    <cfRule type="cellIs" dxfId="1" priority="1" operator="equal">
      <formula>"n/a"</formula>
    </cfRule>
  </conditionalFormatting>
  <conditionalFormatting sqref="C26">
    <cfRule type="containsText" dxfId="0" priority="2" operator="containsText" text="Opposite">
      <formula>NOT(ISERROR(SEARCH(("Opposite"),(C26))))</formula>
    </cfRule>
  </conditionalFormatting>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 ref="C52" r:id="rId5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97"/>
  <sheetViews>
    <sheetView workbookViewId="0"/>
  </sheetViews>
  <sheetFormatPr baseColWidth="10" defaultColWidth="14.5" defaultRowHeight="12.75" customHeight="1" x14ac:dyDescent="0.15"/>
  <sheetData>
    <row r="1" spans="1:7" ht="30" customHeight="1" x14ac:dyDescent="0.15">
      <c r="A1" s="5"/>
      <c r="B1" s="333" t="s">
        <v>832</v>
      </c>
      <c r="C1" s="334" t="s">
        <v>838</v>
      </c>
      <c r="D1" s="334" t="s">
        <v>841</v>
      </c>
      <c r="E1" s="334" t="s">
        <v>842</v>
      </c>
      <c r="F1" s="334" t="s">
        <v>843</v>
      </c>
      <c r="G1" s="336" t="s">
        <v>844</v>
      </c>
    </row>
    <row r="2" spans="1:7" ht="30" customHeight="1" x14ac:dyDescent="0.15">
      <c r="A2" s="18" t="s">
        <v>76</v>
      </c>
      <c r="B2" s="339">
        <f>('US State and Local Policies'!CN$57-'US State and Local Policies'!CN$58+2*'US State and Local Policies'!CN$60)/62</f>
        <v>0.77419354838709675</v>
      </c>
      <c r="C2" s="37">
        <f>COUNTIF('US State and Local Policies'!CN$23:CN$55,"*close fit*")</f>
        <v>0</v>
      </c>
      <c r="D2" s="37">
        <f>COUNTIF('US State and Local Policies'!CN$23:CN$55,"*opposite*")</f>
        <v>0</v>
      </c>
      <c r="E2" s="37">
        <f>COUNTIF('US State and Local Policies'!CN$23:CN$55,"")+COUNTIF('US State and Local Policies'!CN$23:CN$55,"n/a")</f>
        <v>9</v>
      </c>
      <c r="F2" s="37">
        <f t="shared" ref="F2:F85" si="0">33-SUM(C2:E2)</f>
        <v>24</v>
      </c>
      <c r="G2" s="1" t="s">
        <v>878</v>
      </c>
    </row>
    <row r="3" spans="1:7" ht="30" customHeight="1" x14ac:dyDescent="0.15">
      <c r="A3" s="20" t="s">
        <v>60</v>
      </c>
      <c r="B3" s="339">
        <f>('US State and Local Policies'!BT$57-'US State and Local Policies'!BT$58+2*'US State and Local Policies'!BT$60)/62</f>
        <v>0.80645161290322576</v>
      </c>
      <c r="C3" s="37">
        <f>COUNTIF('US State and Local Policies'!BT$23:BT$55,"*close fit*")</f>
        <v>2</v>
      </c>
      <c r="D3" s="37">
        <f>COUNTIF('US State and Local Policies'!BT$23:BT$55,"*opposite*")</f>
        <v>0</v>
      </c>
      <c r="E3" s="37">
        <f>COUNTIF('US State and Local Policies'!BT$23:BT$55,"")+COUNTIF('US State and Local Policies'!BT$23:BT$55,"n/a")</f>
        <v>7</v>
      </c>
      <c r="F3" s="37">
        <f t="shared" si="0"/>
        <v>24</v>
      </c>
      <c r="G3" s="1" t="s">
        <v>882</v>
      </c>
    </row>
    <row r="4" spans="1:7" ht="30" customHeight="1" x14ac:dyDescent="0.15">
      <c r="A4" s="18" t="s">
        <v>62</v>
      </c>
      <c r="B4" s="339">
        <f>('US State and Local Policies'!BW$57-'US State and Local Policies'!BW$58+2*'US State and Local Policies'!BW$60)/62</f>
        <v>0.77419354838709675</v>
      </c>
      <c r="C4" s="37">
        <f>COUNTIF('US State and Local Policies'!BW$23:BW$55,"*close fit*")</f>
        <v>0</v>
      </c>
      <c r="D4" s="37">
        <f>COUNTIF('US State and Local Policies'!BW$23:BW$55,"*opposite*")</f>
        <v>0</v>
      </c>
      <c r="E4" s="37">
        <f>COUNTIF('US State and Local Policies'!BW$23:BW$55,"")+COUNTIF('US State and Local Policies'!BW$23:BW$55,"n/a")</f>
        <v>9</v>
      </c>
      <c r="F4" s="37">
        <f t="shared" si="0"/>
        <v>24</v>
      </c>
      <c r="G4" s="1" t="s">
        <v>894</v>
      </c>
    </row>
    <row r="5" spans="1:7" ht="30" customHeight="1" x14ac:dyDescent="0.15">
      <c r="A5" s="18" t="s">
        <v>66</v>
      </c>
      <c r="B5" s="339">
        <f>('US State and Local Policies'!CB$57-'US State and Local Policies'!CB$58+2*'US State and Local Policies'!CB$60)/62</f>
        <v>0.75806451612903225</v>
      </c>
      <c r="C5" s="37">
        <f>COUNTIF('US State and Local Policies'!CB$23:CB$55,"*close fit*")</f>
        <v>1</v>
      </c>
      <c r="D5" s="37">
        <f>COUNTIF('US State and Local Policies'!CB$23:CB$55,"*opposite*")</f>
        <v>0</v>
      </c>
      <c r="E5" s="37">
        <f>COUNTIF('US State and Local Policies'!CB$23:CB$55,"")+COUNTIF('US State and Local Policies'!CB$23:CB$55,"n/a")</f>
        <v>9</v>
      </c>
      <c r="F5" s="37">
        <f t="shared" si="0"/>
        <v>23</v>
      </c>
      <c r="G5" s="1" t="s">
        <v>878</v>
      </c>
    </row>
    <row r="6" spans="1:7" ht="30" customHeight="1" x14ac:dyDescent="0.15">
      <c r="A6" s="18" t="s">
        <v>67</v>
      </c>
      <c r="B6" s="339">
        <f>('US State and Local Policies'!CC$57-'US State and Local Policies'!CC$58+2*'US State and Local Policies'!CC$60)/62</f>
        <v>0.75806451612903225</v>
      </c>
      <c r="C6" s="37">
        <f>COUNTIF('US State and Local Policies'!CC$23:CC$55,"*close fit*")</f>
        <v>1</v>
      </c>
      <c r="D6" s="37">
        <f>COUNTIF('US State and Local Policies'!CC$23:CC$55,"*opposite*")</f>
        <v>0</v>
      </c>
      <c r="E6" s="37">
        <f>COUNTIF('US State and Local Policies'!CC$23:CC$55,"")+COUNTIF('US State and Local Policies'!CC$23:CC$55,"n/a")</f>
        <v>9</v>
      </c>
      <c r="F6" s="37">
        <f t="shared" si="0"/>
        <v>23</v>
      </c>
      <c r="G6" s="1" t="s">
        <v>878</v>
      </c>
    </row>
    <row r="7" spans="1:7" ht="30" customHeight="1" x14ac:dyDescent="0.15">
      <c r="A7" s="18" t="s">
        <v>58</v>
      </c>
      <c r="B7" s="339">
        <f>('US State and Local Policies'!BR$57-'US State and Local Policies'!BR$58+2*'US State and Local Policies'!BR$60)/62</f>
        <v>0.70967741935483875</v>
      </c>
      <c r="C7" s="37">
        <f>COUNTIF('US State and Local Policies'!BR$23:BR$55,"*close fit*")</f>
        <v>0</v>
      </c>
      <c r="D7" s="37">
        <f>COUNTIF('US State and Local Policies'!BR$23:BR$55,"*opposite*")</f>
        <v>0</v>
      </c>
      <c r="E7" s="37">
        <f>COUNTIF('US State and Local Policies'!BR$23:BR$55,"")+COUNTIF('US State and Local Policies'!BR$23:BR$55,"n/a")</f>
        <v>11</v>
      </c>
      <c r="F7" s="37">
        <f t="shared" si="0"/>
        <v>22</v>
      </c>
      <c r="G7" s="1" t="s">
        <v>882</v>
      </c>
    </row>
    <row r="8" spans="1:7" ht="30" customHeight="1" x14ac:dyDescent="0.15">
      <c r="A8" s="8" t="s">
        <v>24</v>
      </c>
      <c r="B8" s="339">
        <f>('US State and Local Policies'!U$57-'US State and Local Policies'!U$58+2*'US State and Local Policies'!U$60)/62</f>
        <v>0.67741935483870963</v>
      </c>
      <c r="C8" s="37">
        <f>COUNTIF('US State and Local Policies'!U$23:U$55,"*close fit*")</f>
        <v>0</v>
      </c>
      <c r="D8" s="37">
        <f>COUNTIF('US State and Local Policies'!U$23:U$55,"*opposite*")</f>
        <v>2</v>
      </c>
      <c r="E8" s="37">
        <f>COUNTIF('US State and Local Policies'!U$23:U$55,"")+COUNTIF('US State and Local Policies'!U$23:U$55,"n/a")</f>
        <v>9</v>
      </c>
      <c r="F8" s="37">
        <f t="shared" si="0"/>
        <v>22</v>
      </c>
    </row>
    <row r="9" spans="1:7" ht="30" customHeight="1" x14ac:dyDescent="0.15">
      <c r="A9" s="10" t="s">
        <v>101</v>
      </c>
      <c r="B9" s="339">
        <f>('US State and Local Policies'!AO$57-'US State and Local Policies'!AO$58+2*'US State and Local Policies'!AO$60)/62</f>
        <v>0.67741935483870963</v>
      </c>
      <c r="C9" s="37">
        <f>COUNTIF('US State and Local Policies'!AO$23:AO$55,"*close fit*")</f>
        <v>0</v>
      </c>
      <c r="D9" s="37">
        <f>COUNTIF('US State and Local Policies'!AO$23:AO$55,"*opposite*")</f>
        <v>0</v>
      </c>
      <c r="E9" s="37">
        <f>COUNTIF('US State and Local Policies'!AO$23:AO$55,"")+COUNTIF('US State and Local Policies'!AO$23:AO$55,"n/a")</f>
        <v>12</v>
      </c>
      <c r="F9" s="37">
        <f t="shared" si="0"/>
        <v>21</v>
      </c>
      <c r="G9" s="1" t="s">
        <v>878</v>
      </c>
    </row>
    <row r="10" spans="1:7" ht="30" customHeight="1" x14ac:dyDescent="0.15">
      <c r="A10" s="18" t="s">
        <v>62</v>
      </c>
      <c r="B10" s="339">
        <f>('US State and Local Policies'!BV$57-'US State and Local Policies'!BV$58+2*'US State and Local Policies'!BV$60)/62</f>
        <v>0.67741935483870963</v>
      </c>
      <c r="C10" s="37">
        <f>COUNTIF('US State and Local Policies'!BV$23:BV$55,"*close fit*")</f>
        <v>0</v>
      </c>
      <c r="D10" s="37">
        <f>COUNTIF('US State and Local Policies'!BV$23:BV$55,"*opposite*")</f>
        <v>0</v>
      </c>
      <c r="E10" s="37">
        <f>COUNTIF('US State and Local Policies'!BV$23:BV$55,"")+COUNTIF('US State and Local Policies'!BV$23:BV$55,"n/a")</f>
        <v>12</v>
      </c>
      <c r="F10" s="37">
        <f t="shared" si="0"/>
        <v>21</v>
      </c>
      <c r="G10" s="1" t="s">
        <v>878</v>
      </c>
    </row>
    <row r="11" spans="1:7" ht="30" customHeight="1" x14ac:dyDescent="0.15">
      <c r="A11" s="18" t="s">
        <v>56</v>
      </c>
      <c r="B11" s="339">
        <f>('US State and Local Policies'!BP$57-'US State and Local Policies'!BP$58+2*'US State and Local Policies'!BP$60)/62</f>
        <v>0.62903225806451613</v>
      </c>
      <c r="C11" s="37">
        <f>COUNTIF('US State and Local Policies'!BP$23:BP$55,"*close fit*")</f>
        <v>1</v>
      </c>
      <c r="D11" s="37">
        <f>COUNTIF('US State and Local Policies'!BP$23:BP$55,"*opposite*")</f>
        <v>0</v>
      </c>
      <c r="E11" s="37">
        <f>COUNTIF('US State and Local Policies'!BP$23:BP$55,"")+COUNTIF('US State and Local Policies'!BP$23:BP$55,"n/a")</f>
        <v>13</v>
      </c>
      <c r="F11" s="37">
        <f t="shared" si="0"/>
        <v>19</v>
      </c>
    </row>
    <row r="12" spans="1:7" ht="30" customHeight="1" x14ac:dyDescent="0.15">
      <c r="A12" s="18" t="s">
        <v>75</v>
      </c>
      <c r="B12" s="339">
        <f>('US State and Local Policies'!CM$57-'US State and Local Policies'!CM$58+2*'US State and Local Policies'!CM$60)/62</f>
        <v>0.61290322580645162</v>
      </c>
      <c r="C12" s="37">
        <f>COUNTIF('US State and Local Policies'!CM$23:CM$55,"*close fit*")</f>
        <v>0</v>
      </c>
      <c r="D12" s="37">
        <f>COUNTIF('US State and Local Policies'!CM$23:CM$55,"*opposite*")</f>
        <v>0</v>
      </c>
      <c r="E12" s="37">
        <f>COUNTIF('US State and Local Policies'!CM$23:CM$55,"")+COUNTIF('US State and Local Policies'!CM$23:CM$55,"n/a")</f>
        <v>14</v>
      </c>
      <c r="F12" s="37">
        <f t="shared" si="0"/>
        <v>19</v>
      </c>
      <c r="G12" s="1" t="s">
        <v>878</v>
      </c>
    </row>
    <row r="13" spans="1:7" ht="30" customHeight="1" x14ac:dyDescent="0.15">
      <c r="A13" s="20" t="s">
        <v>59</v>
      </c>
      <c r="B13" s="339">
        <f>('US State and Local Policies'!BS$57-'US State and Local Policies'!BS$58+2*'US State and Local Policies'!BS$60)/62</f>
        <v>0.58064516129032262</v>
      </c>
      <c r="C13" s="37">
        <f>COUNTIF('US State and Local Policies'!BS$23:BS$55,"*close fit*")</f>
        <v>0</v>
      </c>
      <c r="D13" s="37">
        <f>COUNTIF('US State and Local Policies'!BS$23:BS$55,"*opposite*")</f>
        <v>0</v>
      </c>
      <c r="E13" s="37">
        <f>COUNTIF('US State and Local Policies'!BS$23:BS$55,"")+COUNTIF('US State and Local Policies'!BS$23:BS$55,"n/a")</f>
        <v>15</v>
      </c>
      <c r="F13" s="37">
        <f t="shared" si="0"/>
        <v>18</v>
      </c>
    </row>
    <row r="14" spans="1:7" ht="30" customHeight="1" x14ac:dyDescent="0.15">
      <c r="A14" s="7" t="s">
        <v>14</v>
      </c>
      <c r="B14" s="339">
        <f>('US State and Local Policies'!D$57-'US State and Local Policies'!D$58+2*'US State and Local Policies'!D$60)/62</f>
        <v>0.58064516129032262</v>
      </c>
      <c r="C14" s="37">
        <f>COUNTIF('US State and Local Policies'!D$23:D$55,"*close fit*")</f>
        <v>2</v>
      </c>
      <c r="D14" s="37">
        <f>COUNTIF('US State and Local Policies'!D$23:D$55,"*opposite*")</f>
        <v>0</v>
      </c>
      <c r="E14" s="37">
        <f>COUNTIF('US State and Local Policies'!D$23:D$55,"")+COUNTIF('US State and Local Policies'!D$23:D$55,"n/a")</f>
        <v>14</v>
      </c>
      <c r="F14" s="37">
        <f t="shared" si="0"/>
        <v>17</v>
      </c>
    </row>
    <row r="15" spans="1:7" ht="30" customHeight="1" x14ac:dyDescent="0.15">
      <c r="A15" s="13" t="s">
        <v>50</v>
      </c>
      <c r="B15" s="339">
        <f>('US State and Local Policies'!BE$57-'US State and Local Policies'!BE$58+2*'US State and Local Policies'!BE$60)/62</f>
        <v>0.532258064516129</v>
      </c>
      <c r="C15" s="37">
        <f>COUNTIF('US State and Local Policies'!BE$23:BE$55,"*close fit*")</f>
        <v>1</v>
      </c>
      <c r="D15" s="37">
        <f>COUNTIF('US State and Local Policies'!BE$23:BE$55,"*opposite*")</f>
        <v>0</v>
      </c>
      <c r="E15" s="37">
        <f>COUNTIF('US State and Local Policies'!BE$23:BE$55,"")+COUNTIF('US State and Local Policies'!BE$23:BE$55,"n/a")</f>
        <v>16</v>
      </c>
      <c r="F15" s="37">
        <f t="shared" si="0"/>
        <v>16</v>
      </c>
    </row>
    <row r="16" spans="1:7" ht="30" customHeight="1" x14ac:dyDescent="0.15">
      <c r="A16" s="18" t="s">
        <v>61</v>
      </c>
      <c r="B16" s="339">
        <f>('US State and Local Policies'!BU$57-'US State and Local Policies'!BU$58+2*'US State and Local Policies'!BU$60)/62</f>
        <v>0.5161290322580645</v>
      </c>
      <c r="C16" s="37">
        <f>COUNTIF('US State and Local Policies'!BU$23:BU$55,"*close fit*")</f>
        <v>0</v>
      </c>
      <c r="D16" s="37">
        <f>COUNTIF('US State and Local Policies'!BU$23:BU$55,"*opposite*")</f>
        <v>0</v>
      </c>
      <c r="E16" s="37">
        <f>COUNTIF('US State and Local Policies'!BU$23:BU$55,"")+COUNTIF('US State and Local Policies'!BU$23:BU$55,"n/a")</f>
        <v>17</v>
      </c>
      <c r="F16" s="37">
        <f t="shared" si="0"/>
        <v>16</v>
      </c>
      <c r="G16" s="1" t="s">
        <v>878</v>
      </c>
    </row>
    <row r="17" spans="1:7" ht="30" customHeight="1" x14ac:dyDescent="0.15">
      <c r="A17" s="18" t="s">
        <v>68</v>
      </c>
      <c r="B17" s="339">
        <f>('US State and Local Policies'!CD$57-'US State and Local Policies'!CD$58+2*'US State and Local Policies'!CD$60)/62</f>
        <v>0.5161290322580645</v>
      </c>
      <c r="C17" s="37">
        <f>COUNTIF('US State and Local Policies'!CD$23:CD$55,"*close fit*")</f>
        <v>0</v>
      </c>
      <c r="D17" s="37">
        <f>COUNTIF('US State and Local Policies'!CD$23:CD$55,"*opposite*")</f>
        <v>0</v>
      </c>
      <c r="E17" s="37">
        <f>COUNTIF('US State and Local Policies'!CD$23:CD$55,"")+COUNTIF('US State and Local Policies'!CD$23:CD$55,"n/a")</f>
        <v>17</v>
      </c>
      <c r="F17" s="37">
        <f t="shared" si="0"/>
        <v>16</v>
      </c>
      <c r="G17" s="1" t="s">
        <v>878</v>
      </c>
    </row>
    <row r="18" spans="1:7" ht="30" customHeight="1" x14ac:dyDescent="0.15">
      <c r="A18" s="8" t="s">
        <v>16</v>
      </c>
      <c r="B18" s="339" t="e">
        <f>(#REF!-#REF!+2*#REF!)/62</f>
        <v>#REF!</v>
      </c>
      <c r="C18" s="37" t="e">
        <f>COUNTIF(#REF!,"*close fit*")</f>
        <v>#REF!</v>
      </c>
      <c r="D18" s="37" t="e">
        <f>COUNTIF(#REF!,"*opposite*")</f>
        <v>#REF!</v>
      </c>
      <c r="E18" s="37" t="e">
        <f>COUNTIF(#REF!,"")+COUNTIF(#REF!,"n/a")</f>
        <v>#REF!</v>
      </c>
      <c r="F18" s="37" t="e">
        <f t="shared" si="0"/>
        <v>#REF!</v>
      </c>
    </row>
    <row r="19" spans="1:7" ht="30" customHeight="1" x14ac:dyDescent="0.15">
      <c r="A19" s="8" t="s">
        <v>16</v>
      </c>
      <c r="B19" s="339">
        <f>('US State and Local Policies'!I$57-'US State and Local Policies'!I$58+2*'US State and Local Policies'!I$60)/62</f>
        <v>0.532258064516129</v>
      </c>
      <c r="C19" s="37">
        <f>COUNTIF('US State and Local Policies'!I$23:I$55,"*close fit*")</f>
        <v>3</v>
      </c>
      <c r="D19" s="37">
        <f>COUNTIF('US State and Local Policies'!I$23:I$55,"*opposite*")</f>
        <v>0</v>
      </c>
      <c r="E19" s="37">
        <f>COUNTIF('US State and Local Policies'!I$23:I$55,"")+COUNTIF('US State and Local Policies'!I$23:I$55,"n/a")</f>
        <v>15</v>
      </c>
      <c r="F19" s="37">
        <f t="shared" si="0"/>
        <v>15</v>
      </c>
    </row>
    <row r="20" spans="1:7" ht="30" customHeight="1" x14ac:dyDescent="0.15">
      <c r="A20" s="12" t="s">
        <v>39</v>
      </c>
      <c r="B20" s="339">
        <f>('US State and Local Policies'!AQ$57-'US State and Local Policies'!AQ$58+2*'US State and Local Policies'!AQ$60)/62</f>
        <v>0.5161290322580645</v>
      </c>
      <c r="C20" s="37">
        <f>COUNTIF('US State and Local Policies'!AQ$23:AQ$55,"*close fit*")</f>
        <v>2</v>
      </c>
      <c r="D20" s="37">
        <f>COUNTIF('US State and Local Policies'!AQ$23:AQ$55,"*opposite*")</f>
        <v>0</v>
      </c>
      <c r="E20" s="37">
        <f>COUNTIF('US State and Local Policies'!AQ$23:AQ$55,"")+COUNTIF('US State and Local Policies'!AQ$23:AQ$55,"n/a")</f>
        <v>16</v>
      </c>
      <c r="F20" s="37">
        <f t="shared" si="0"/>
        <v>15</v>
      </c>
    </row>
    <row r="21" spans="1:7" ht="30" customHeight="1" x14ac:dyDescent="0.15">
      <c r="A21" s="8" t="s">
        <v>27</v>
      </c>
      <c r="B21" s="339">
        <f>('US State and Local Policies'!Y$57-'US State and Local Policies'!Y$58+2*'US State and Local Policies'!Y$60)/62</f>
        <v>0.4838709677419355</v>
      </c>
      <c r="C21" s="37">
        <f>COUNTIF('US State and Local Policies'!Y$23:Y$55,"*close fit*")</f>
        <v>0</v>
      </c>
      <c r="D21" s="37">
        <f>COUNTIF('US State and Local Policies'!Y$23:Y$55,"*opposite*")</f>
        <v>0</v>
      </c>
      <c r="E21" s="37">
        <f>COUNTIF('US State and Local Policies'!Y$23:Y$55,"")+COUNTIF('US State and Local Policies'!Y$23:Y$55,"n/a")</f>
        <v>18</v>
      </c>
      <c r="F21" s="37">
        <f t="shared" si="0"/>
        <v>15</v>
      </c>
    </row>
    <row r="22" spans="1:7" ht="30" customHeight="1" x14ac:dyDescent="0.15">
      <c r="A22" s="8" t="s">
        <v>28</v>
      </c>
      <c r="B22" s="339">
        <f>('US State and Local Policies'!Z$57-'US State and Local Policies'!Z$58+2*'US State and Local Policies'!Z$60)/62</f>
        <v>0.4838709677419355</v>
      </c>
      <c r="C22" s="37">
        <f>COUNTIF('US State and Local Policies'!Z$23:Z$55,"*close fit*")</f>
        <v>0</v>
      </c>
      <c r="D22" s="37">
        <f>COUNTIF('US State and Local Policies'!Z$23:Z$55,"*opposite*")</f>
        <v>0</v>
      </c>
      <c r="E22" s="37">
        <f>COUNTIF('US State and Local Policies'!Z$23:Z$55,"")+COUNTIF('US State and Local Policies'!Z$23:Z$55,"n/a")</f>
        <v>18</v>
      </c>
      <c r="F22" s="37">
        <f t="shared" si="0"/>
        <v>15</v>
      </c>
    </row>
    <row r="23" spans="1:7" ht="30" customHeight="1" x14ac:dyDescent="0.15">
      <c r="A23" s="17" t="s">
        <v>53</v>
      </c>
      <c r="B23" s="339">
        <f>('US State and Local Policies'!BJ$57-'US State and Local Policies'!BJ$58+2*'US State and Local Policies'!BJ$60)/62</f>
        <v>0.4838709677419355</v>
      </c>
      <c r="C23" s="37">
        <f>COUNTIF('US State and Local Policies'!BJ$23:BJ$55,"*close fit*")</f>
        <v>2</v>
      </c>
      <c r="D23" s="37">
        <f>COUNTIF('US State and Local Policies'!BJ$23:BJ$55,"*opposite*")</f>
        <v>0</v>
      </c>
      <c r="E23" s="37">
        <f>COUNTIF('US State and Local Policies'!BJ$23:BJ$55,"")+COUNTIF('US State and Local Policies'!BJ$23:BJ$55,"n/a")</f>
        <v>17</v>
      </c>
      <c r="F23" s="37">
        <f t="shared" si="0"/>
        <v>14</v>
      </c>
    </row>
    <row r="24" spans="1:7" ht="30" customHeight="1" x14ac:dyDescent="0.15">
      <c r="A24" s="10" t="s">
        <v>32</v>
      </c>
      <c r="B24" s="339">
        <f>('US State and Local Policies'!AH$57-'US State and Local Policies'!AH$58+2*'US State and Local Policies'!AH$60)/62</f>
        <v>0.45161290322580644</v>
      </c>
      <c r="C24" s="37">
        <f>COUNTIF('US State and Local Policies'!AH$23:AH$55,"*close fit*")</f>
        <v>0</v>
      </c>
      <c r="D24" s="37">
        <f>COUNTIF('US State and Local Policies'!AH$23:AH$55,"*opposite*")</f>
        <v>0</v>
      </c>
      <c r="E24" s="37">
        <f>COUNTIF('US State and Local Policies'!AH$23:AH$55,"")+COUNTIF('US State and Local Policies'!AH$23:AH$55,"n/a")</f>
        <v>19</v>
      </c>
      <c r="F24" s="37">
        <f t="shared" si="0"/>
        <v>14</v>
      </c>
    </row>
    <row r="25" spans="1:7" ht="30" customHeight="1" x14ac:dyDescent="0.15">
      <c r="A25" s="10" t="s">
        <v>35</v>
      </c>
      <c r="B25" s="339">
        <f>('US State and Local Policies'!AK$57-'US State and Local Policies'!AK$58+2*'US State and Local Policies'!AK$60)/62</f>
        <v>0.45161290322580644</v>
      </c>
      <c r="C25" s="37">
        <f>COUNTIF('US State and Local Policies'!AK$23:AK$55,"*close fit*")</f>
        <v>0</v>
      </c>
      <c r="D25" s="37">
        <f>COUNTIF('US State and Local Policies'!AK$23:AK$55,"*opposite*")</f>
        <v>0</v>
      </c>
      <c r="E25" s="37">
        <f>COUNTIF('US State and Local Policies'!AK$23:AK$55,"")+COUNTIF('US State and Local Policies'!AK$23:AK$55,"n/a")</f>
        <v>19</v>
      </c>
      <c r="F25" s="37">
        <f t="shared" si="0"/>
        <v>14</v>
      </c>
    </row>
    <row r="26" spans="1:7" ht="30" customHeight="1" x14ac:dyDescent="0.15">
      <c r="A26" s="18" t="s">
        <v>65</v>
      </c>
      <c r="B26" s="339">
        <f>('US State and Local Policies'!CA$57-'US State and Local Policies'!CA$58+2*'US State and Local Policies'!CA$60)/62</f>
        <v>0.45161290322580644</v>
      </c>
      <c r="C26" s="37">
        <f>COUNTIF('US State and Local Policies'!CA$23:CA$55,"*close fit*")</f>
        <v>0</v>
      </c>
      <c r="D26" s="37">
        <f>COUNTIF('US State and Local Policies'!CA$23:CA$55,"*opposite*")</f>
        <v>0</v>
      </c>
      <c r="E26" s="37">
        <f>COUNTIF('US State and Local Policies'!CA$23:CA$55,"")+COUNTIF('US State and Local Policies'!CA$23:CA$55,"n/a")</f>
        <v>19</v>
      </c>
      <c r="F26" s="37">
        <f t="shared" si="0"/>
        <v>14</v>
      </c>
    </row>
    <row r="27" spans="1:7" ht="30" customHeight="1" x14ac:dyDescent="0.15">
      <c r="A27" s="8" t="s">
        <v>31</v>
      </c>
      <c r="B27" s="339">
        <f>('US State and Local Policies'!AG$57-'US State and Local Policies'!AG$58+2*'US State and Local Policies'!AG$60)/62</f>
        <v>0.5161290322580645</v>
      </c>
      <c r="C27" s="37">
        <f>COUNTIF('US State and Local Policies'!AG$23:AG$55,"*close fit*")</f>
        <v>6</v>
      </c>
      <c r="D27" s="37">
        <f>COUNTIF('US State and Local Policies'!AG$23:AG$55,"*opposite*")</f>
        <v>0</v>
      </c>
      <c r="E27" s="37">
        <f>COUNTIF('US State and Local Policies'!AG$23:AG$55,"")+COUNTIF('US State and Local Policies'!AG$23:AG$55,"n/a")</f>
        <v>14</v>
      </c>
      <c r="F27" s="37">
        <f t="shared" si="0"/>
        <v>13</v>
      </c>
    </row>
    <row r="28" spans="1:7" ht="30" customHeight="1" x14ac:dyDescent="0.15">
      <c r="A28" s="16" t="s">
        <v>46</v>
      </c>
      <c r="B28" s="339">
        <f>('US State and Local Policies'!AZ$57-'US State and Local Policies'!AZ$58+2*'US State and Local Policies'!AZ$60)/62</f>
        <v>0.4838709677419355</v>
      </c>
      <c r="C28" s="37">
        <f>COUNTIF('US State and Local Policies'!AZ$23:AZ$55,"*close fit*")</f>
        <v>4</v>
      </c>
      <c r="D28" s="37">
        <f>COUNTIF('US State and Local Policies'!AZ$23:AZ$55,"*opposite*")</f>
        <v>0</v>
      </c>
      <c r="E28" s="37">
        <f>COUNTIF('US State and Local Policies'!AZ$23:AZ$55,"")+COUNTIF('US State and Local Policies'!AZ$23:AZ$55,"n/a")</f>
        <v>16</v>
      </c>
      <c r="F28" s="37">
        <f t="shared" si="0"/>
        <v>13</v>
      </c>
    </row>
    <row r="29" spans="1:7" ht="30" customHeight="1" x14ac:dyDescent="0.15">
      <c r="A29" s="18" t="s">
        <v>63</v>
      </c>
      <c r="B29" s="339">
        <f>('US State and Local Policies'!BX$57-'US State and Local Policies'!BX$58+2*'US State and Local Policies'!BX$60)/62</f>
        <v>0.45161290322580644</v>
      </c>
      <c r="C29" s="37">
        <f>COUNTIF('US State and Local Policies'!BX$23:BX$55,"*close fit*")</f>
        <v>2</v>
      </c>
      <c r="D29" s="37">
        <f>COUNTIF('US State and Local Policies'!BX$23:BX$55,"*opposite*")</f>
        <v>0</v>
      </c>
      <c r="E29" s="37">
        <f>COUNTIF('US State and Local Policies'!BX$23:BX$55,"")+COUNTIF('US State and Local Policies'!BX$23:BX$55,"n/a")</f>
        <v>18</v>
      </c>
      <c r="F29" s="37">
        <f t="shared" si="0"/>
        <v>13</v>
      </c>
    </row>
    <row r="30" spans="1:7" ht="30" customHeight="1" x14ac:dyDescent="0.15">
      <c r="A30" s="8" t="s">
        <v>19</v>
      </c>
      <c r="B30" s="339">
        <f>('US State and Local Policies'!P$57-'US State and Local Policies'!P$58+2*'US State and Local Policies'!P$60)/62</f>
        <v>0.41935483870967744</v>
      </c>
      <c r="C30" s="37">
        <f>COUNTIF('US State and Local Policies'!P$23:P$55,"*close fit*")</f>
        <v>0</v>
      </c>
      <c r="D30" s="37">
        <f>COUNTIF('US State and Local Policies'!P$23:P$55,"*opposite*")</f>
        <v>0</v>
      </c>
      <c r="E30" s="37">
        <f>COUNTIF('US State and Local Policies'!P$23:P$55,"")+COUNTIF('US State and Local Policies'!P$23:P$55,"n/a")</f>
        <v>20</v>
      </c>
      <c r="F30" s="37">
        <f t="shared" si="0"/>
        <v>13</v>
      </c>
    </row>
    <row r="31" spans="1:7" ht="30" customHeight="1" x14ac:dyDescent="0.15">
      <c r="A31" s="9" t="s">
        <v>29</v>
      </c>
      <c r="B31" s="339">
        <f>('US State and Local Policies'!AB$57-'US State and Local Policies'!AB$58+2*'US State and Local Policies'!AB$60)/62</f>
        <v>0.5161290322580645</v>
      </c>
      <c r="C31" s="37">
        <f>COUNTIF('US State and Local Policies'!AB$23:AB$55,"*close fit*")</f>
        <v>9</v>
      </c>
      <c r="D31" s="37">
        <f>COUNTIF('US State and Local Policies'!AB$23:AB$55,"*opposite*")</f>
        <v>1</v>
      </c>
      <c r="E31" s="37">
        <f>COUNTIF('US State and Local Policies'!AB$23:AB$55,"")+COUNTIF('US State and Local Policies'!AB$23:AB$55,"n/a")</f>
        <v>11</v>
      </c>
      <c r="F31" s="37">
        <f t="shared" si="0"/>
        <v>12</v>
      </c>
      <c r="G31" s="1" t="s">
        <v>878</v>
      </c>
    </row>
    <row r="32" spans="1:7" ht="30" customHeight="1" x14ac:dyDescent="0.15">
      <c r="A32" s="19" t="s">
        <v>57</v>
      </c>
      <c r="B32" s="339">
        <f>('US State and Local Policies'!BQ$57-'US State and Local Policies'!BQ$58+2*'US State and Local Policies'!BQ$60)/62</f>
        <v>0.5</v>
      </c>
      <c r="C32" s="37">
        <f>COUNTIF('US State and Local Policies'!BQ$23:BQ$55,"*close fit*")</f>
        <v>7</v>
      </c>
      <c r="D32" s="37">
        <f>COUNTIF('US State and Local Policies'!BQ$23:BQ$55,"*opposite*")</f>
        <v>0</v>
      </c>
      <c r="E32" s="37">
        <f>COUNTIF('US State and Local Policies'!BQ$23:BQ$55,"")+COUNTIF('US State and Local Policies'!BQ$23:BQ$55,"n/a")</f>
        <v>14</v>
      </c>
      <c r="F32" s="37">
        <f t="shared" si="0"/>
        <v>12</v>
      </c>
      <c r="G32" s="1" t="s">
        <v>882</v>
      </c>
    </row>
    <row r="33" spans="1:6" ht="30" customHeight="1" x14ac:dyDescent="0.15">
      <c r="A33" s="16" t="s">
        <v>49</v>
      </c>
      <c r="B33" s="339">
        <f>('US State and Local Policies'!BD$57-'US State and Local Policies'!BD$58+2*'US State and Local Policies'!BD$60)/62</f>
        <v>0.4838709677419355</v>
      </c>
      <c r="C33" s="37">
        <f>COUNTIF('US State and Local Policies'!BD$23:BD$55,"*close fit*")</f>
        <v>6</v>
      </c>
      <c r="D33" s="37">
        <f>COUNTIF('US State and Local Policies'!BD$23:BD$55,"*opposite*")</f>
        <v>0</v>
      </c>
      <c r="E33" s="37">
        <f>COUNTIF('US State and Local Policies'!BD$23:BD$55,"")+COUNTIF('US State and Local Policies'!BD$23:BD$55,"n/a")</f>
        <v>15</v>
      </c>
      <c r="F33" s="37">
        <f t="shared" si="0"/>
        <v>12</v>
      </c>
    </row>
    <row r="34" spans="1:6" ht="30" customHeight="1" x14ac:dyDescent="0.15">
      <c r="A34" s="13" t="s">
        <v>44</v>
      </c>
      <c r="B34" s="339">
        <f>('US State and Local Policies'!AV$57-'US State and Local Policies'!AV$58+2*'US State and Local Policies'!AV$60)/62</f>
        <v>0.45161290322580644</v>
      </c>
      <c r="C34" s="37">
        <f>COUNTIF('US State and Local Policies'!AV$23:AV$55,"*close fit*")</f>
        <v>5</v>
      </c>
      <c r="D34" s="37">
        <f>COUNTIF('US State and Local Policies'!AV$23:AV$55,"*opposite*")</f>
        <v>1</v>
      </c>
      <c r="E34" s="37">
        <f>COUNTIF('US State and Local Policies'!AV$23:AV$55,"")+COUNTIF('US State and Local Policies'!AV$23:AV$55,"n/a")</f>
        <v>15</v>
      </c>
      <c r="F34" s="37">
        <f t="shared" si="0"/>
        <v>12</v>
      </c>
    </row>
    <row r="35" spans="1:6" ht="30" customHeight="1" x14ac:dyDescent="0.15">
      <c r="A35" s="8" t="s">
        <v>20</v>
      </c>
      <c r="B35" s="339">
        <f>('US State and Local Policies'!Q$57-'US State and Local Policies'!Q$58+2*'US State and Local Policies'!Q$60)/62</f>
        <v>0.40322580645161288</v>
      </c>
      <c r="C35" s="37">
        <f>COUNTIF('US State and Local Policies'!Q$23:Q$55,"*close fit*")</f>
        <v>1</v>
      </c>
      <c r="D35" s="37">
        <f>COUNTIF('US State and Local Policies'!Q$23:Q$55,"*opposite*")</f>
        <v>0</v>
      </c>
      <c r="E35" s="37">
        <f>COUNTIF('US State and Local Policies'!Q$23:Q$55,"")+COUNTIF('US State and Local Policies'!Q$23:Q$55,"n/a")</f>
        <v>20</v>
      </c>
      <c r="F35" s="37">
        <f t="shared" si="0"/>
        <v>12</v>
      </c>
    </row>
    <row r="36" spans="1:6" ht="30" customHeight="1" x14ac:dyDescent="0.15">
      <c r="A36" s="18" t="s">
        <v>73</v>
      </c>
      <c r="B36" s="339">
        <f>('US State and Local Policies'!CK$57-'US State and Local Policies'!CK$58+2*'US State and Local Policies'!CK$60)/62</f>
        <v>0.38709677419354838</v>
      </c>
      <c r="C36" s="37">
        <f>COUNTIF('US State and Local Policies'!CK$23:CK$55,"*close fit*")</f>
        <v>0</v>
      </c>
      <c r="D36" s="37">
        <f>COUNTIF('US State and Local Policies'!CK$23:CK$55,"*opposite*")</f>
        <v>0</v>
      </c>
      <c r="E36" s="37">
        <f>COUNTIF('US State and Local Policies'!CK$23:CK$55,"")+COUNTIF('US State and Local Policies'!CK$23:CK$55,"n/a")</f>
        <v>21</v>
      </c>
      <c r="F36" s="37">
        <f t="shared" si="0"/>
        <v>12</v>
      </c>
    </row>
    <row r="37" spans="1:6" ht="30" customHeight="1" x14ac:dyDescent="0.15">
      <c r="A37" s="16" t="s">
        <v>51</v>
      </c>
      <c r="B37" s="339">
        <f>('US State and Local Policies'!BG$57-'US State and Local Policies'!BG$58+2*'US State and Local Policies'!BG$60)/62</f>
        <v>0.43548387096774194</v>
      </c>
      <c r="C37" s="37">
        <f>COUNTIF('US State and Local Policies'!BG$23:BG$55,"*close fit*")</f>
        <v>5</v>
      </c>
      <c r="D37" s="37">
        <f>COUNTIF('US State and Local Policies'!BG$23:BG$55,"*opposite*")</f>
        <v>0</v>
      </c>
      <c r="E37" s="37">
        <f>COUNTIF('US State and Local Policies'!BG$23:BG$55,"")+COUNTIF('US State and Local Policies'!BG$23:BG$55,"n/a")</f>
        <v>17</v>
      </c>
      <c r="F37" s="37">
        <f t="shared" si="0"/>
        <v>11</v>
      </c>
    </row>
    <row r="38" spans="1:6" ht="30" customHeight="1" x14ac:dyDescent="0.15">
      <c r="A38" s="8" t="s">
        <v>103</v>
      </c>
      <c r="B38" s="339">
        <f>('US State and Local Policies'!N$57-'US State and Local Policies'!N$58+2*'US State and Local Policies'!N$60)/62</f>
        <v>0.40322580645161288</v>
      </c>
      <c r="C38" s="37">
        <f>COUNTIF('US State and Local Policies'!N$23:N$55,"*close fit*")</f>
        <v>4</v>
      </c>
      <c r="D38" s="37">
        <f>COUNTIF('US State and Local Policies'!N$23:N$55,"*opposite*")</f>
        <v>1</v>
      </c>
      <c r="E38" s="37">
        <f>COUNTIF('US State and Local Policies'!N$23:N$55,"")+COUNTIF('US State and Local Policies'!N$23:N$55,"n/a")</f>
        <v>17</v>
      </c>
      <c r="F38" s="37">
        <f t="shared" si="0"/>
        <v>11</v>
      </c>
    </row>
    <row r="39" spans="1:6" ht="30" customHeight="1" x14ac:dyDescent="0.15">
      <c r="A39" s="13" t="s">
        <v>40</v>
      </c>
      <c r="B39" s="339">
        <f>('US State and Local Policies'!AR$57-'US State and Local Policies'!AR$58+2*'US State and Local Policies'!AR$60)/62</f>
        <v>0.40322580645161288</v>
      </c>
      <c r="C39" s="37">
        <f>COUNTIF('US State and Local Policies'!AR$23:AR$55,"*close fit*")</f>
        <v>3</v>
      </c>
      <c r="D39" s="37">
        <f>COUNTIF('US State and Local Policies'!AR$23:AR$55,"*opposite*")</f>
        <v>0</v>
      </c>
      <c r="E39" s="37">
        <f>COUNTIF('US State and Local Policies'!AR$23:AR$55,"")+COUNTIF('US State and Local Policies'!AR$23:AR$55,"n/a")</f>
        <v>19</v>
      </c>
      <c r="F39" s="37">
        <f t="shared" si="0"/>
        <v>11</v>
      </c>
    </row>
    <row r="40" spans="1:6" ht="30" customHeight="1" x14ac:dyDescent="0.15">
      <c r="A40" s="8" t="s">
        <v>23</v>
      </c>
      <c r="B40" s="339">
        <f>('US State and Local Policies'!T$57-'US State and Local Policies'!T$58+2*'US State and Local Policies'!T$60)/62</f>
        <v>0.37096774193548387</v>
      </c>
      <c r="C40" s="37">
        <f>COUNTIF('US State and Local Policies'!T$23:T$55,"*close fit*")</f>
        <v>1</v>
      </c>
      <c r="D40" s="37">
        <f>COUNTIF('US State and Local Policies'!T$23:T$55,"*opposite*")</f>
        <v>0</v>
      </c>
      <c r="E40" s="37">
        <f>COUNTIF('US State and Local Policies'!T$23:T$55,"")+COUNTIF('US State and Local Policies'!T$23:T$55,"n/a")</f>
        <v>21</v>
      </c>
      <c r="F40" s="37">
        <f t="shared" si="0"/>
        <v>11</v>
      </c>
    </row>
    <row r="41" spans="1:6" ht="30" customHeight="1" x14ac:dyDescent="0.15">
      <c r="A41" s="16" t="s">
        <v>48</v>
      </c>
      <c r="B41" s="339">
        <f>('US State and Local Policies'!BB$57-'US State and Local Policies'!BB$58+2*'US State and Local Policies'!BB$60)/62</f>
        <v>0.37096774193548387</v>
      </c>
      <c r="C41" s="37">
        <f>COUNTIF('US State and Local Policies'!BB$23:BB$55,"*close fit*")</f>
        <v>1</v>
      </c>
      <c r="D41" s="37">
        <f>COUNTIF('US State and Local Policies'!BB$23:BB$55,"*opposite*")</f>
        <v>0</v>
      </c>
      <c r="E41" s="37">
        <f>COUNTIF('US State and Local Policies'!BB$23:BB$55,"")+COUNTIF('US State and Local Policies'!BB$23:BB$55,"n/a")</f>
        <v>21</v>
      </c>
      <c r="F41" s="37">
        <f t="shared" si="0"/>
        <v>11</v>
      </c>
    </row>
    <row r="42" spans="1:6" ht="30" customHeight="1" x14ac:dyDescent="0.15">
      <c r="A42" s="8" t="s">
        <v>26</v>
      </c>
      <c r="B42" s="339">
        <f>('US State and Local Policies'!X$57-'US State and Local Policies'!X$58+2*'US State and Local Policies'!X$60)/62</f>
        <v>0.35483870967741937</v>
      </c>
      <c r="C42" s="37">
        <f>COUNTIF('US State and Local Policies'!X$23:X$55,"*close fit*")</f>
        <v>0</v>
      </c>
      <c r="D42" s="37">
        <f>COUNTIF('US State and Local Policies'!X$23:X$55,"*opposite*")</f>
        <v>0</v>
      </c>
      <c r="E42" s="37">
        <f>COUNTIF('US State and Local Policies'!X$23:X$55,"")+COUNTIF('US State and Local Policies'!X$23:X$55,"n/a")</f>
        <v>22</v>
      </c>
      <c r="F42" s="37">
        <f t="shared" si="0"/>
        <v>11</v>
      </c>
    </row>
    <row r="43" spans="1:6" ht="30" customHeight="1" x14ac:dyDescent="0.15">
      <c r="A43" s="8" t="s">
        <v>25</v>
      </c>
      <c r="B43" s="339">
        <f>('US State and Local Policies'!V$57-'US State and Local Policies'!V$58+2*'US State and Local Policies'!V$60)/62</f>
        <v>0.33870967741935482</v>
      </c>
      <c r="C43" s="37">
        <f>COUNTIF('US State and Local Policies'!V$23:V$55,"*close fit*")</f>
        <v>0</v>
      </c>
      <c r="D43" s="37">
        <f>COUNTIF('US State and Local Policies'!V$23:V$55,"*opposite*")</f>
        <v>1</v>
      </c>
      <c r="E43" s="37">
        <f>COUNTIF('US State and Local Policies'!V$23:V$55,"")+COUNTIF('US State and Local Policies'!V$23:V$55,"n/a")</f>
        <v>21</v>
      </c>
      <c r="F43" s="37">
        <f t="shared" si="0"/>
        <v>11</v>
      </c>
    </row>
    <row r="44" spans="1:6" ht="30" customHeight="1" x14ac:dyDescent="0.15">
      <c r="A44" s="10" t="s">
        <v>34</v>
      </c>
      <c r="B44" s="339">
        <f>('US State and Local Policies'!AJ$57-'US State and Local Policies'!AJ$58+2*'US State and Local Policies'!AJ$60)/62</f>
        <v>0.38709677419354838</v>
      </c>
      <c r="C44" s="37">
        <f>COUNTIF('US State and Local Policies'!AJ$23:AJ$55,"*close fit*")</f>
        <v>4</v>
      </c>
      <c r="D44" s="37">
        <f>COUNTIF('US State and Local Policies'!AJ$23:AJ$55,"*opposite*")</f>
        <v>0</v>
      </c>
      <c r="E44" s="37">
        <f>COUNTIF('US State and Local Policies'!AJ$23:AJ$55,"")+COUNTIF('US State and Local Policies'!AJ$23:AJ$55,"n/a")</f>
        <v>19</v>
      </c>
      <c r="F44" s="37">
        <f t="shared" si="0"/>
        <v>10</v>
      </c>
    </row>
    <row r="45" spans="1:6" ht="30" customHeight="1" x14ac:dyDescent="0.15">
      <c r="A45" s="18" t="s">
        <v>74</v>
      </c>
      <c r="B45" s="339">
        <f>('US State and Local Policies'!CL$57-'US State and Local Policies'!CL$58+2*'US State and Local Policies'!CL$60)/62</f>
        <v>0.38709677419354838</v>
      </c>
      <c r="C45" s="37">
        <f>COUNTIF('US State and Local Policies'!CL$23:CL$55,"*close fit*")</f>
        <v>4</v>
      </c>
      <c r="D45" s="37">
        <f>COUNTIF('US State and Local Policies'!CL$23:CL$55,"*opposite*")</f>
        <v>0</v>
      </c>
      <c r="E45" s="37">
        <f>COUNTIF('US State and Local Policies'!CL$23:CL$55,"")+COUNTIF('US State and Local Policies'!CL$23:CL$55,"n/a")</f>
        <v>19</v>
      </c>
      <c r="F45" s="37">
        <f t="shared" si="0"/>
        <v>10</v>
      </c>
    </row>
    <row r="46" spans="1:6" ht="30" customHeight="1" x14ac:dyDescent="0.15">
      <c r="A46" s="8" t="s">
        <v>22</v>
      </c>
      <c r="B46" s="339">
        <f>('US State and Local Policies'!S$57-'US State and Local Policies'!S$58+2*'US State and Local Policies'!S$60)/62</f>
        <v>0.37096774193548387</v>
      </c>
      <c r="C46" s="37">
        <f>COUNTIF('US State and Local Policies'!S$23:S$55,"*close fit*")</f>
        <v>3</v>
      </c>
      <c r="D46" s="37">
        <f>COUNTIF('US State and Local Policies'!S$23:S$55,"*opposite*")</f>
        <v>0</v>
      </c>
      <c r="E46" s="37">
        <f>COUNTIF('US State and Local Policies'!S$23:S$55,"")+COUNTIF('US State and Local Policies'!S$23:S$55,"n/a")</f>
        <v>20</v>
      </c>
      <c r="F46" s="37">
        <f t="shared" si="0"/>
        <v>10</v>
      </c>
    </row>
    <row r="47" spans="1:6" ht="30" customHeight="1" x14ac:dyDescent="0.15">
      <c r="A47" s="10" t="s">
        <v>33</v>
      </c>
      <c r="B47" s="339">
        <f>('US State and Local Policies'!AI$57-'US State and Local Policies'!AI$58+2*'US State and Local Policies'!AI$60)/62</f>
        <v>0.37096774193548387</v>
      </c>
      <c r="C47" s="37">
        <f>COUNTIF('US State and Local Policies'!AI$23:AI$55,"*close fit*")</f>
        <v>3</v>
      </c>
      <c r="D47" s="37">
        <f>COUNTIF('US State and Local Policies'!AI$23:AI$55,"*opposite*")</f>
        <v>0</v>
      </c>
      <c r="E47" s="37">
        <f>COUNTIF('US State and Local Policies'!AI$23:AI$55,"")+COUNTIF('US State and Local Policies'!AI$23:AI$55,"n/a")</f>
        <v>20</v>
      </c>
      <c r="F47" s="37">
        <f t="shared" si="0"/>
        <v>10</v>
      </c>
    </row>
    <row r="48" spans="1:6" ht="30" customHeight="1" x14ac:dyDescent="0.15">
      <c r="A48" s="13" t="s">
        <v>45</v>
      </c>
      <c r="B48" s="339">
        <f>('US State and Local Policies'!AX$57-'US State and Local Policies'!AX$58+2*'US State and Local Policies'!AX$60)/62</f>
        <v>0.37096774193548387</v>
      </c>
      <c r="C48" s="37">
        <f>COUNTIF('US State and Local Policies'!AX$23:AX$55,"*close fit*")</f>
        <v>3</v>
      </c>
      <c r="D48" s="37">
        <f>COUNTIF('US State and Local Policies'!AX$23:AX$55,"*opposite*")</f>
        <v>0</v>
      </c>
      <c r="E48" s="37">
        <f>COUNTIF('US State and Local Policies'!AX$23:AX$55,"")+COUNTIF('US State and Local Policies'!AX$23:AX$55,"n/a")</f>
        <v>20</v>
      </c>
      <c r="F48" s="37">
        <f t="shared" si="0"/>
        <v>10</v>
      </c>
    </row>
    <row r="49" spans="1:6" ht="30" customHeight="1" x14ac:dyDescent="0.15">
      <c r="A49" s="16" t="s">
        <v>52</v>
      </c>
      <c r="B49" s="339">
        <f>('US State and Local Policies'!BH$57-'US State and Local Policies'!BH$58+2*'US State and Local Policies'!BH$60)/62</f>
        <v>0.37096774193548387</v>
      </c>
      <c r="C49" s="37">
        <f>COUNTIF('US State and Local Policies'!BH$23:BH$55,"*close fit*")</f>
        <v>3</v>
      </c>
      <c r="D49" s="37">
        <f>COUNTIF('US State and Local Policies'!BH$23:BH$55,"*opposite*")</f>
        <v>0</v>
      </c>
      <c r="E49" s="37">
        <f>COUNTIF('US State and Local Policies'!BH$23:BH$55,"")+COUNTIF('US State and Local Policies'!BH$23:BH$55,"n/a")</f>
        <v>20</v>
      </c>
      <c r="F49" s="37">
        <f t="shared" si="0"/>
        <v>10</v>
      </c>
    </row>
    <row r="50" spans="1:6" ht="30" customHeight="1" x14ac:dyDescent="0.15">
      <c r="A50" s="13" t="s">
        <v>41</v>
      </c>
      <c r="B50" s="339">
        <f>('US State and Local Policies'!AS$57-'US State and Local Policies'!AS$58+2*'US State and Local Policies'!AS$60)/62</f>
        <v>0.35483870967741937</v>
      </c>
      <c r="C50" s="37">
        <f>COUNTIF('US State and Local Policies'!AS$23:AS$55,"*close fit*")</f>
        <v>2</v>
      </c>
      <c r="D50" s="37">
        <f>COUNTIF('US State and Local Policies'!AS$23:AS$55,"*opposite*")</f>
        <v>0</v>
      </c>
      <c r="E50" s="37">
        <f>COUNTIF('US State and Local Policies'!AS$23:AS$55,"")+COUNTIF('US State and Local Policies'!AS$23:AS$55,"n/a")</f>
        <v>21</v>
      </c>
      <c r="F50" s="37">
        <f t="shared" si="0"/>
        <v>10</v>
      </c>
    </row>
    <row r="51" spans="1:6" ht="30" customHeight="1" x14ac:dyDescent="0.15">
      <c r="A51" s="8" t="s">
        <v>30</v>
      </c>
      <c r="B51" s="339">
        <f>('US State and Local Policies'!AE$57-'US State and Local Policies'!AE$58+2*'US State and Local Policies'!AE$60)/62</f>
        <v>0.32258064516129031</v>
      </c>
      <c r="C51" s="37">
        <f>COUNTIF('US State and Local Policies'!AE$23:AE$55,"*close fit*")</f>
        <v>0</v>
      </c>
      <c r="D51" s="37">
        <f>COUNTIF('US State and Local Policies'!AE$23:AE$55,"*opposite*")</f>
        <v>0</v>
      </c>
      <c r="E51" s="37">
        <f>COUNTIF('US State and Local Policies'!AE$23:AE$55,"")+COUNTIF('US State and Local Policies'!AE$23:AE$55,"n/a")</f>
        <v>23</v>
      </c>
      <c r="F51" s="37">
        <f t="shared" si="0"/>
        <v>10</v>
      </c>
    </row>
    <row r="52" spans="1:6" ht="30" customHeight="1" x14ac:dyDescent="0.15">
      <c r="A52" s="18" t="s">
        <v>69</v>
      </c>
      <c r="B52" s="339">
        <f>('US State and Local Policies'!CF$57-'US State and Local Policies'!CF$58+2*'US State and Local Policies'!CF$60)/62</f>
        <v>0.32258064516129031</v>
      </c>
      <c r="C52" s="37">
        <f>COUNTIF('US State and Local Policies'!CF$23:CF$55,"*close fit*")</f>
        <v>0</v>
      </c>
      <c r="D52" s="37">
        <f>COUNTIF('US State and Local Policies'!CF$23:CF$55,"*opposite*")</f>
        <v>0</v>
      </c>
      <c r="E52" s="37">
        <f>COUNTIF('US State and Local Policies'!CF$23:CF$55,"")+COUNTIF('US State and Local Policies'!CF$23:CF$55,"n/a")</f>
        <v>23</v>
      </c>
      <c r="F52" s="37">
        <f t="shared" si="0"/>
        <v>10</v>
      </c>
    </row>
    <row r="53" spans="1:6" ht="30" customHeight="1" x14ac:dyDescent="0.15">
      <c r="A53" s="10" t="s">
        <v>36</v>
      </c>
      <c r="B53" s="339">
        <f>('US State and Local Policies'!AM$57-'US State and Local Policies'!AM$58+2*'US State and Local Policies'!AM$60)/62</f>
        <v>0.32258064516129031</v>
      </c>
      <c r="C53" s="37">
        <f>COUNTIF('US State and Local Policies'!AM$23:AM$55,"*close fit*")</f>
        <v>2</v>
      </c>
      <c r="D53" s="37">
        <f>COUNTIF('US State and Local Policies'!AM$23:AM$55,"*opposite*")</f>
        <v>0</v>
      </c>
      <c r="E53" s="37">
        <f>COUNTIF('US State and Local Policies'!AM$23:AM$55,"")+COUNTIF('US State and Local Policies'!AM$23:AM$55,"n/a")</f>
        <v>22</v>
      </c>
      <c r="F53" s="37">
        <f t="shared" si="0"/>
        <v>9</v>
      </c>
    </row>
    <row r="54" spans="1:6" ht="30" customHeight="1" x14ac:dyDescent="0.15">
      <c r="A54" s="10" t="s">
        <v>38</v>
      </c>
      <c r="B54" s="339">
        <f>('US State and Local Policies'!AP$57-'US State and Local Policies'!AP$58+2*'US State and Local Policies'!AP$60)/62</f>
        <v>0.29032258064516131</v>
      </c>
      <c r="C54" s="37">
        <f>COUNTIF('US State and Local Policies'!AP$23:AP$55,"*close fit*")</f>
        <v>0</v>
      </c>
      <c r="D54" s="37">
        <f>COUNTIF('US State and Local Policies'!AP$23:AP$55,"*opposite*")</f>
        <v>0</v>
      </c>
      <c r="E54" s="37">
        <f>COUNTIF('US State and Local Policies'!AP$23:AP$55,"")+COUNTIF('US State and Local Policies'!AP$23:AP$55,"n/a")</f>
        <v>24</v>
      </c>
      <c r="F54" s="37">
        <f t="shared" si="0"/>
        <v>9</v>
      </c>
    </row>
    <row r="55" spans="1:6" ht="30" customHeight="1" x14ac:dyDescent="0.15">
      <c r="A55" s="11" t="s">
        <v>101</v>
      </c>
      <c r="B55" s="339">
        <f>('US State and Local Policies'!AN$57-'US State and Local Policies'!AN$58+2*'US State and Local Policies'!AN$60)/62</f>
        <v>0.33870967741935482</v>
      </c>
      <c r="C55" s="37">
        <f>COUNTIF('US State and Local Policies'!AN$23:AN$55,"*close fit*")</f>
        <v>5</v>
      </c>
      <c r="D55" s="37">
        <f>COUNTIF('US State and Local Policies'!AN$23:AN$55,"*opposite*")</f>
        <v>0</v>
      </c>
      <c r="E55" s="37">
        <f>COUNTIF('US State and Local Policies'!AN$23:AN$55,"")+COUNTIF('US State and Local Policies'!AN$23:AN$55,"n/a")</f>
        <v>20</v>
      </c>
      <c r="F55" s="37">
        <f t="shared" si="0"/>
        <v>8</v>
      </c>
    </row>
    <row r="56" spans="1:6" ht="30" customHeight="1" x14ac:dyDescent="0.15">
      <c r="A56" s="8" t="s">
        <v>15</v>
      </c>
      <c r="B56" s="339">
        <f>('US State and Local Policies'!E$57-'US State and Local Policies'!E$58+2*'US State and Local Policies'!E$60)/62</f>
        <v>0.25806451612903225</v>
      </c>
      <c r="C56" s="37">
        <f>COUNTIF('US State and Local Policies'!E$23:E$55,"*close fit*")</f>
        <v>0</v>
      </c>
      <c r="D56" s="37">
        <f>COUNTIF('US State and Local Policies'!E$23:E$55,"*opposite*")</f>
        <v>0</v>
      </c>
      <c r="E56" s="37">
        <f>COUNTIF('US State and Local Policies'!E$23:E$55,"")+COUNTIF('US State and Local Policies'!E$23:E$55,"n/a")</f>
        <v>25</v>
      </c>
      <c r="F56" s="37">
        <f t="shared" si="0"/>
        <v>8</v>
      </c>
    </row>
    <row r="57" spans="1:6" ht="30" customHeight="1" x14ac:dyDescent="0.15">
      <c r="A57" s="8" t="s">
        <v>9</v>
      </c>
      <c r="B57" s="339">
        <f>('US State and Local Policies'!F$57-'US State and Local Policies'!F$58+2*'US State and Local Policies'!F$60)/62</f>
        <v>0.25806451612903225</v>
      </c>
      <c r="C57" s="37">
        <f>COUNTIF('US State and Local Policies'!F$23:F$55,"*close fit*")</f>
        <v>0</v>
      </c>
      <c r="D57" s="37">
        <f>COUNTIF('US State and Local Policies'!F$23:F$55,"*opposite*")</f>
        <v>0</v>
      </c>
      <c r="E57" s="37">
        <f>COUNTIF('US State and Local Policies'!F$23:F$55,"")+COUNTIF('US State and Local Policies'!F$23:F$55,"n/a")</f>
        <v>25</v>
      </c>
      <c r="F57" s="37">
        <f t="shared" si="0"/>
        <v>8</v>
      </c>
    </row>
    <row r="58" spans="1:6" ht="30" customHeight="1" x14ac:dyDescent="0.15">
      <c r="A58" s="9" t="s">
        <v>29</v>
      </c>
      <c r="B58" s="339">
        <f>('US State and Local Policies'!AA$57-'US State and Local Policies'!AA$58+2*'US State and Local Policies'!AA$60)/62</f>
        <v>0.25806451612903225</v>
      </c>
      <c r="C58" s="37">
        <f>COUNTIF('US State and Local Policies'!AA$23:AA$55,"*close fit*")</f>
        <v>0</v>
      </c>
      <c r="D58" s="37">
        <f>COUNTIF('US State and Local Policies'!AA$23:AA$55,"*opposite*")</f>
        <v>0</v>
      </c>
      <c r="E58" s="37">
        <f>COUNTIF('US State and Local Policies'!AA$23:AA$55,"")+COUNTIF('US State and Local Policies'!AA$23:AA$55,"n/a")</f>
        <v>25</v>
      </c>
      <c r="F58" s="37">
        <f t="shared" si="0"/>
        <v>8</v>
      </c>
    </row>
    <row r="59" spans="1:6" ht="30" customHeight="1" x14ac:dyDescent="0.15">
      <c r="A59" s="17" t="s">
        <v>47</v>
      </c>
      <c r="B59" s="339">
        <f>('US State and Local Policies'!BA$57-'US State and Local Policies'!BA$58+2*'US State and Local Policies'!BA$60)/62</f>
        <v>0.35483870967741937</v>
      </c>
      <c r="C59" s="37">
        <f>COUNTIF('US State and Local Policies'!BA$23:BA$55,"*close fit*")</f>
        <v>8</v>
      </c>
      <c r="D59" s="37">
        <f>COUNTIF('US State and Local Policies'!BA$23:BA$55,"*opposite*")</f>
        <v>0</v>
      </c>
      <c r="E59" s="37">
        <f>COUNTIF('US State and Local Policies'!BA$23:BA$55,"")+COUNTIF('US State and Local Policies'!BA$23:BA$55,"n/a")</f>
        <v>18</v>
      </c>
      <c r="F59" s="37">
        <f t="shared" si="0"/>
        <v>7</v>
      </c>
    </row>
    <row r="60" spans="1:6" ht="30" customHeight="1" x14ac:dyDescent="0.15">
      <c r="A60" s="8" t="s">
        <v>17</v>
      </c>
      <c r="B60" s="339">
        <f>('US State and Local Policies'!K$57-'US State and Local Policies'!K$58+2*'US State and Local Policies'!K$60)/62</f>
        <v>0.25806451612903225</v>
      </c>
      <c r="C60" s="37">
        <f>COUNTIF('US State and Local Policies'!K$23:K$55,"*close fit*")</f>
        <v>2</v>
      </c>
      <c r="D60" s="37">
        <f>COUNTIF('US State and Local Policies'!K$23:K$55,"*opposite*")</f>
        <v>0</v>
      </c>
      <c r="E60" s="37">
        <f>COUNTIF('US State and Local Policies'!K$23:K$55,"")+COUNTIF('US State and Local Policies'!K$23:K$55,"n/a")</f>
        <v>24</v>
      </c>
      <c r="F60" s="37">
        <f t="shared" si="0"/>
        <v>7</v>
      </c>
    </row>
    <row r="61" spans="1:6" ht="30" customHeight="1" x14ac:dyDescent="0.15">
      <c r="A61" s="14" t="s">
        <v>45</v>
      </c>
      <c r="B61" s="339">
        <f>('US State and Local Policies'!AW$57-'US State and Local Policies'!AW$58+2*'US State and Local Policies'!AW$60)/62</f>
        <v>0.25806451612903225</v>
      </c>
      <c r="C61" s="37">
        <f>COUNTIF('US State and Local Policies'!AW$23:AW$55,"*close fit*")</f>
        <v>2</v>
      </c>
      <c r="D61" s="37">
        <f>COUNTIF('US State and Local Policies'!AW$23:AW$55,"*opposite*")</f>
        <v>0</v>
      </c>
      <c r="E61" s="37">
        <f>COUNTIF('US State and Local Policies'!AW$23:AW$55,"")+COUNTIF('US State and Local Policies'!AW$23:AW$55,"n/a")</f>
        <v>24</v>
      </c>
      <c r="F61" s="37">
        <f t="shared" si="0"/>
        <v>7</v>
      </c>
    </row>
    <row r="62" spans="1:6" ht="30" customHeight="1" x14ac:dyDescent="0.15">
      <c r="A62" s="17" t="s">
        <v>55</v>
      </c>
      <c r="B62" s="339">
        <f>('US State and Local Policies'!BM$57-'US State and Local Policies'!BM$58+2*'US State and Local Policies'!BM$60)/62</f>
        <v>0.25806451612903225</v>
      </c>
      <c r="C62" s="37">
        <f>COUNTIF('US State and Local Policies'!BM$23:BM$55,"*close fit*")</f>
        <v>3</v>
      </c>
      <c r="D62" s="37">
        <f>COUNTIF('US State and Local Policies'!BM$23:BM$55,"*opposite*")</f>
        <v>1</v>
      </c>
      <c r="E62" s="37">
        <f>COUNTIF('US State and Local Policies'!BM$23:BM$55,"")+COUNTIF('US State and Local Policies'!BM$23:BM$55,"n/a")</f>
        <v>22</v>
      </c>
      <c r="F62" s="37">
        <f t="shared" si="0"/>
        <v>7</v>
      </c>
    </row>
    <row r="63" spans="1:6" ht="30" customHeight="1" x14ac:dyDescent="0.15">
      <c r="A63" s="8" t="s">
        <v>10</v>
      </c>
      <c r="B63" s="339">
        <f>('US State and Local Policies'!L$57-'US State and Local Policies'!L$58+2*'US State and Local Policies'!L$60)/62</f>
        <v>0.24193548387096775</v>
      </c>
      <c r="C63" s="37">
        <f>COUNTIF('US State and Local Policies'!L$23:L$55,"*close fit*")</f>
        <v>1</v>
      </c>
      <c r="D63" s="37">
        <f>COUNTIF('US State and Local Policies'!L$23:L$55,"*opposite*")</f>
        <v>0</v>
      </c>
      <c r="E63" s="37">
        <f>COUNTIF('US State and Local Policies'!L$23:L$55,"")+COUNTIF('US State and Local Policies'!L$23:L$55,"n/a")</f>
        <v>25</v>
      </c>
      <c r="F63" s="37">
        <f t="shared" si="0"/>
        <v>7</v>
      </c>
    </row>
    <row r="64" spans="1:6" ht="30" customHeight="1" x14ac:dyDescent="0.15">
      <c r="A64" s="10" t="s">
        <v>11</v>
      </c>
      <c r="B64" s="339">
        <f>('US State and Local Policies'!AL$57-'US State and Local Policies'!AL$58+2*'US State and Local Policies'!AL$60)/62</f>
        <v>0.22580645161290322</v>
      </c>
      <c r="C64" s="37">
        <f>COUNTIF('US State and Local Policies'!AL$23:AL$55,"*close fit*")</f>
        <v>0</v>
      </c>
      <c r="D64" s="37">
        <f>COUNTIF('US State and Local Policies'!AL$23:AL$55,"*opposite*")</f>
        <v>0</v>
      </c>
      <c r="E64" s="37">
        <f>COUNTIF('US State and Local Policies'!AL$23:AL$55,"")+COUNTIF('US State and Local Policies'!AL$23:AL$55,"n/a")</f>
        <v>26</v>
      </c>
      <c r="F64" s="37">
        <f t="shared" si="0"/>
        <v>7</v>
      </c>
    </row>
    <row r="65" spans="1:6" ht="30" customHeight="1" x14ac:dyDescent="0.15">
      <c r="A65" s="17" t="s">
        <v>54</v>
      </c>
      <c r="B65" s="339">
        <f>('US State and Local Policies'!BL$57-'US State and Local Policies'!BL$58+2*'US State and Local Policies'!BL$60)/62</f>
        <v>0.22580645161290322</v>
      </c>
      <c r="C65" s="37">
        <f>COUNTIF('US State and Local Policies'!BL$23:BL$55,"*close fit*")</f>
        <v>0</v>
      </c>
      <c r="D65" s="37">
        <f>COUNTIF('US State and Local Policies'!BL$23:BL$55,"*opposite*")</f>
        <v>0</v>
      </c>
      <c r="E65" s="37">
        <f>COUNTIF('US State and Local Policies'!BL$23:BL$55,"")+COUNTIF('US State and Local Policies'!BL$23:BL$55,"n/a")</f>
        <v>26</v>
      </c>
      <c r="F65" s="37">
        <f t="shared" si="0"/>
        <v>7</v>
      </c>
    </row>
    <row r="66" spans="1:6" ht="30" customHeight="1" x14ac:dyDescent="0.15">
      <c r="A66" s="16" t="s">
        <v>12</v>
      </c>
      <c r="B66" s="339">
        <f>('US State and Local Policies'!BC$57-'US State and Local Policies'!BC$58+2*'US State and Local Policies'!BC$60)/62</f>
        <v>0.24193548387096775</v>
      </c>
      <c r="C66" s="37">
        <f>COUNTIF('US State and Local Policies'!BC$23:BC$55,"*close fit*")</f>
        <v>3</v>
      </c>
      <c r="D66" s="37">
        <f>COUNTIF('US State and Local Policies'!BC$23:BC$55,"*opposite*")</f>
        <v>0</v>
      </c>
      <c r="E66" s="37">
        <f>COUNTIF('US State and Local Policies'!BC$23:BC$55,"")+COUNTIF('US State and Local Policies'!BC$23:BC$55,"n/a")</f>
        <v>24</v>
      </c>
      <c r="F66" s="37">
        <f t="shared" si="0"/>
        <v>6</v>
      </c>
    </row>
    <row r="67" spans="1:6" ht="30" customHeight="1" x14ac:dyDescent="0.15">
      <c r="A67" s="16" t="s">
        <v>13</v>
      </c>
      <c r="B67" s="339">
        <f>('US State and Local Policies'!BF$57-'US State and Local Policies'!BF$58+2*'US State and Local Policies'!BF$60)/62</f>
        <v>0.22580645161290322</v>
      </c>
      <c r="C67" s="37">
        <f>COUNTIF('US State and Local Policies'!BF$23:BF$55,"*close fit*")</f>
        <v>2</v>
      </c>
      <c r="D67" s="37">
        <f>COUNTIF('US State and Local Policies'!BF$23:BF$55,"*opposite*")</f>
        <v>0</v>
      </c>
      <c r="E67" s="37">
        <f>COUNTIF('US State and Local Policies'!BF$23:BF$55,"")+COUNTIF('US State and Local Policies'!BF$23:BF$55,"n/a")</f>
        <v>25</v>
      </c>
      <c r="F67" s="37">
        <f t="shared" si="0"/>
        <v>6</v>
      </c>
    </row>
    <row r="68" spans="1:6" ht="30" customHeight="1" x14ac:dyDescent="0.15">
      <c r="A68" s="8" t="s">
        <v>5</v>
      </c>
      <c r="B68" s="339">
        <f>('US State and Local Policies'!O$57-'US State and Local Policies'!O$58+2*'US State and Local Policies'!O$60)/62</f>
        <v>0.19354838709677419</v>
      </c>
      <c r="C68" s="37">
        <f>COUNTIF('US State and Local Policies'!O$23:O$55,"*close fit*")</f>
        <v>0</v>
      </c>
      <c r="D68" s="37">
        <f>COUNTIF('US State and Local Policies'!O$23:O$55,"*opposite*")</f>
        <v>0</v>
      </c>
      <c r="E68" s="37">
        <f>COUNTIF('US State and Local Policies'!O$23:O$55,"")+COUNTIF('US State and Local Policies'!O$23:O$55,"n/a")</f>
        <v>27</v>
      </c>
      <c r="F68" s="37">
        <f t="shared" si="0"/>
        <v>6</v>
      </c>
    </row>
    <row r="69" spans="1:6" ht="30" customHeight="1" x14ac:dyDescent="0.15">
      <c r="A69" s="13" t="s">
        <v>42</v>
      </c>
      <c r="B69" s="339">
        <f>('US State and Local Policies'!AT$57-'US State and Local Policies'!AT$58+2*'US State and Local Policies'!AT$60)/62</f>
        <v>0.25806451612903225</v>
      </c>
      <c r="C69" s="37">
        <f>COUNTIF('US State and Local Policies'!AT$23:AT$55,"*close fit*")</f>
        <v>6</v>
      </c>
      <c r="D69" s="37">
        <f>COUNTIF('US State and Local Policies'!AT$23:AT$55,"*opposite*")</f>
        <v>0</v>
      </c>
      <c r="E69" s="37">
        <f>COUNTIF('US State and Local Policies'!AT$23:AT$55,"")+COUNTIF('US State and Local Policies'!AT$23:AT$55,"n/a")</f>
        <v>22</v>
      </c>
      <c r="F69" s="37">
        <f t="shared" si="0"/>
        <v>5</v>
      </c>
    </row>
    <row r="70" spans="1:6" ht="30" customHeight="1" x14ac:dyDescent="0.15">
      <c r="A70" s="16" t="s">
        <v>8</v>
      </c>
      <c r="B70" s="339">
        <f>('US State and Local Policies'!BI$57-'US State and Local Policies'!BI$58+2*'US State and Local Policies'!BI$60)/62</f>
        <v>0.17741935483870969</v>
      </c>
      <c r="C70" s="37">
        <f>COUNTIF('US State and Local Policies'!BI$23:BI$55,"*close fit*")</f>
        <v>1</v>
      </c>
      <c r="D70" s="37">
        <f>COUNTIF('US State and Local Policies'!BI$23:BI$55,"*opposite*")</f>
        <v>0</v>
      </c>
      <c r="E70" s="37">
        <f>COUNTIF('US State and Local Policies'!BI$23:BI$55,"")+COUNTIF('US State and Local Policies'!BI$23:BI$55,"n/a")</f>
        <v>27</v>
      </c>
      <c r="F70" s="37">
        <f t="shared" si="0"/>
        <v>5</v>
      </c>
    </row>
    <row r="71" spans="1:6" ht="30" customHeight="1" x14ac:dyDescent="0.15">
      <c r="A71" s="8" t="s">
        <v>4</v>
      </c>
      <c r="B71" s="339">
        <f>('US State and Local Policies'!AD$57-'US State and Local Policies'!AD$58+2*'US State and Local Policies'!AD$60)/62</f>
        <v>0.14516129032258066</v>
      </c>
      <c r="C71" s="37">
        <f>COUNTIF('US State and Local Policies'!AD$23:AD$55,"*close fit*")</f>
        <v>0</v>
      </c>
      <c r="D71" s="37">
        <f>COUNTIF('US State and Local Policies'!AD$23:AD$55,"*opposite*")</f>
        <v>1</v>
      </c>
      <c r="E71" s="37">
        <f>COUNTIF('US State and Local Policies'!AD$23:AD$55,"")+COUNTIF('US State and Local Policies'!AD$23:AD$55,"n/a")</f>
        <v>27</v>
      </c>
      <c r="F71" s="37">
        <f t="shared" si="0"/>
        <v>5</v>
      </c>
    </row>
    <row r="72" spans="1:6" ht="30" customHeight="1" x14ac:dyDescent="0.15">
      <c r="A72" s="13" t="s">
        <v>43</v>
      </c>
      <c r="B72" s="339">
        <f>('US State and Local Policies'!AU$57-'US State and Local Policies'!AU$58+2*'US State and Local Policies'!AU$60)/62</f>
        <v>0.20967741935483872</v>
      </c>
      <c r="C72" s="37">
        <f>COUNTIF('US State and Local Policies'!AU$23:AU$55,"*close fit*")</f>
        <v>5</v>
      </c>
      <c r="D72" s="37">
        <f>COUNTIF('US State and Local Policies'!AU$23:AU$55,"*opposite*")</f>
        <v>0</v>
      </c>
      <c r="E72" s="37">
        <f>COUNTIF('US State and Local Policies'!AU$23:AU$55,"")+COUNTIF('US State and Local Policies'!AU$23:AU$55,"n/a")</f>
        <v>24</v>
      </c>
      <c r="F72" s="37">
        <f t="shared" si="0"/>
        <v>4</v>
      </c>
    </row>
    <row r="73" spans="1:6" ht="30" customHeight="1" x14ac:dyDescent="0.15">
      <c r="A73" s="18" t="s">
        <v>6</v>
      </c>
      <c r="B73" s="339">
        <f>('US State and Local Policies'!CE$57-'US State and Local Policies'!CE$58+2*'US State and Local Policies'!CE$60)/62</f>
        <v>0.14516129032258066</v>
      </c>
      <c r="C73" s="37">
        <f>COUNTIF('US State and Local Policies'!CE$23:CE$55,"*close fit*")</f>
        <v>1</v>
      </c>
      <c r="D73" s="37">
        <f>COUNTIF('US State and Local Policies'!CE$23:CE$55,"*opposite*")</f>
        <v>0</v>
      </c>
      <c r="E73" s="37">
        <f>COUNTIF('US State and Local Policies'!CE$23:CE$55,"")+COUNTIF('US State and Local Policies'!CE$23:CE$55,"n/a")</f>
        <v>28</v>
      </c>
      <c r="F73" s="37">
        <f t="shared" si="0"/>
        <v>4</v>
      </c>
    </row>
    <row r="74" spans="1:6" ht="30" customHeight="1" x14ac:dyDescent="0.15">
      <c r="A74" s="8" t="s">
        <v>3</v>
      </c>
      <c r="B74" s="339">
        <f>('US State and Local Policies'!M$57-'US State and Local Policies'!M$58+2*'US State and Local Policies'!M$60)/62</f>
        <v>0.12903225806451613</v>
      </c>
      <c r="C74" s="37">
        <f>COUNTIF('US State and Local Policies'!M$23:M$55,"*close fit*")</f>
        <v>0</v>
      </c>
      <c r="D74" s="37">
        <f>COUNTIF('US State and Local Policies'!M$23:M$55,"*opposite*")</f>
        <v>0</v>
      </c>
      <c r="E74" s="37">
        <f>COUNTIF('US State and Local Policies'!M$23:M$55,"")+COUNTIF('US State and Local Policies'!M$23:M$55,"n/a")</f>
        <v>29</v>
      </c>
      <c r="F74" s="37">
        <f t="shared" si="0"/>
        <v>4</v>
      </c>
    </row>
    <row r="75" spans="1:6" ht="30" customHeight="1" x14ac:dyDescent="0.15">
      <c r="A75" s="8" t="s">
        <v>7</v>
      </c>
      <c r="B75" s="339">
        <f>('US State and Local Policies'!J$57-'US State and Local Policies'!J$58+2*'US State and Local Policies'!J$60)/62</f>
        <v>0.14516129032258066</v>
      </c>
      <c r="C75" s="37">
        <f>COUNTIF('US State and Local Policies'!J$23:J$55,"*close fit*")</f>
        <v>3</v>
      </c>
      <c r="D75" s="37">
        <f>COUNTIF('US State and Local Policies'!J$23:J$55,"*opposite*")</f>
        <v>0</v>
      </c>
      <c r="E75" s="37">
        <f>COUNTIF('US State and Local Policies'!J$23:J$55,"")+COUNTIF('US State and Local Policies'!J$23:J$55,"n/a")</f>
        <v>27</v>
      </c>
      <c r="F75" s="37">
        <f t="shared" si="0"/>
        <v>3</v>
      </c>
    </row>
    <row r="76" spans="1:6" ht="30" customHeight="1" x14ac:dyDescent="0.15">
      <c r="A76" s="7" t="s">
        <v>14</v>
      </c>
      <c r="B76" s="339">
        <f>('US State and Local Policies'!C$57-'US State and Local Policies'!C$58+2*'US State and Local Policies'!C$60)/62</f>
        <v>9.6774193548387094E-2</v>
      </c>
      <c r="C76" s="37">
        <f>COUNTIF('US State and Local Policies'!C$23:C$55,"*close fit*")</f>
        <v>0</v>
      </c>
      <c r="D76" s="37">
        <f>COUNTIF('US State and Local Policies'!C$23:C$55,"*opposite*")</f>
        <v>0</v>
      </c>
      <c r="E76" s="37">
        <f>COUNTIF('US State and Local Policies'!C$23:C$55,"")+COUNTIF('US State and Local Policies'!C$23:C$55,"n/a")</f>
        <v>30</v>
      </c>
      <c r="F76" s="37">
        <f t="shared" si="0"/>
        <v>3</v>
      </c>
    </row>
    <row r="77" spans="1:6" ht="30" customHeight="1" x14ac:dyDescent="0.15">
      <c r="A77" s="17" t="s">
        <v>1</v>
      </c>
      <c r="B77" s="339">
        <f>('US State and Local Policies'!BN$57-'US State and Local Policies'!BN$58+2*'US State and Local Policies'!BN$60)/62</f>
        <v>9.6774193548387094E-2</v>
      </c>
      <c r="C77" s="37">
        <f>COUNTIF('US State and Local Policies'!BN$23:BN$55,"*close fit*")</f>
        <v>0</v>
      </c>
      <c r="D77" s="37">
        <f>COUNTIF('US State and Local Policies'!BN$23:BN$55,"*opposite*")</f>
        <v>0</v>
      </c>
      <c r="E77" s="37">
        <f>COUNTIF('US State and Local Policies'!BN$23:BN$55,"")+COUNTIF('US State and Local Policies'!BN$23:BN$55,"n/a")</f>
        <v>30</v>
      </c>
      <c r="F77" s="37">
        <f t="shared" si="0"/>
        <v>3</v>
      </c>
    </row>
    <row r="78" spans="1:6" ht="30" customHeight="1" x14ac:dyDescent="0.15">
      <c r="A78" s="8" t="s">
        <v>2</v>
      </c>
      <c r="B78" s="339">
        <f>('US State and Local Policies'!W$57-'US State and Local Policies'!W$58+2*'US State and Local Policies'!W$60)/62</f>
        <v>9.6774193548387094E-2</v>
      </c>
      <c r="C78" s="37">
        <f>COUNTIF('US State and Local Policies'!W$23:W$55,"*close fit*")</f>
        <v>2</v>
      </c>
      <c r="D78" s="37">
        <f>COUNTIF('US State and Local Policies'!W$23:W$55,"*opposite*")</f>
        <v>0</v>
      </c>
      <c r="E78" s="37">
        <f>COUNTIF('US State and Local Policies'!W$23:W$55,"")+COUNTIF('US State and Local Policies'!W$23:W$55,"n/a")</f>
        <v>29</v>
      </c>
      <c r="F78" s="37">
        <f t="shared" si="0"/>
        <v>2</v>
      </c>
    </row>
    <row r="79" spans="1:6" ht="30" customHeight="1" x14ac:dyDescent="0.15">
      <c r="A79" s="18" t="s">
        <v>71</v>
      </c>
      <c r="B79" s="339">
        <f>('US State and Local Policies'!CI$57-'US State and Local Policies'!CI$58+2*'US State and Local Policies'!CI$60)/62</f>
        <v>3.2258064516129031E-2</v>
      </c>
      <c r="C79" s="37">
        <f>COUNTIF('US State and Local Policies'!CI$23:CI$55,"*close fit*")</f>
        <v>0</v>
      </c>
      <c r="D79" s="37">
        <f>COUNTIF('US State and Local Policies'!CI$23:CI$55,"*opposite*")</f>
        <v>0</v>
      </c>
      <c r="E79" s="37">
        <f>COUNTIF('US State and Local Policies'!CI$23:CI$55,"")+COUNTIF('US State and Local Policies'!CI$23:CI$55,"n/a")</f>
        <v>32</v>
      </c>
      <c r="F79" s="37">
        <f t="shared" si="0"/>
        <v>1</v>
      </c>
    </row>
    <row r="80" spans="1:6" ht="30" customHeight="1" x14ac:dyDescent="0.15">
      <c r="A80" s="8" t="s">
        <v>16</v>
      </c>
      <c r="B80" s="339">
        <f>('US State and Local Policies'!G$57-'US State and Local Policies'!G$58+2*'US State and Local Policies'!G$60)/62</f>
        <v>0</v>
      </c>
      <c r="C80" s="37">
        <f>COUNTIF('US State and Local Policies'!G$23:G$55,"*close fit*")</f>
        <v>0</v>
      </c>
      <c r="D80" s="37">
        <f>COUNTIF('US State and Local Policies'!G$23:G$55,"*opposite*")</f>
        <v>0</v>
      </c>
      <c r="E80" s="37">
        <f>COUNTIF('US State and Local Policies'!G$23:G$55,"")+COUNTIF('US State and Local Policies'!G$23:G$55,"n/a")</f>
        <v>33</v>
      </c>
      <c r="F80" s="37">
        <f t="shared" si="0"/>
        <v>0</v>
      </c>
    </row>
    <row r="81" spans="1:6" ht="30" customHeight="1" x14ac:dyDescent="0.15">
      <c r="A81" s="8" t="s">
        <v>16</v>
      </c>
      <c r="B81" s="339">
        <f>('US State and Local Policies'!H$57-'US State and Local Policies'!H$58+2*'US State and Local Policies'!H$60)/62</f>
        <v>0</v>
      </c>
      <c r="C81" s="37">
        <f>COUNTIF('US State and Local Policies'!H$23:H$55,"*close fit*")</f>
        <v>0</v>
      </c>
      <c r="D81" s="37">
        <f>COUNTIF('US State and Local Policies'!H$23:H$55,"*opposite*")</f>
        <v>0</v>
      </c>
      <c r="E81" s="37">
        <f>COUNTIF('US State and Local Policies'!H$23:H$55,"")+COUNTIF('US State and Local Policies'!H$23:H$55,"n/a")</f>
        <v>33</v>
      </c>
      <c r="F81" s="37">
        <f t="shared" si="0"/>
        <v>0</v>
      </c>
    </row>
    <row r="82" spans="1:6" ht="30" customHeight="1" x14ac:dyDescent="0.15">
      <c r="A82" s="9" t="s">
        <v>21</v>
      </c>
      <c r="B82" s="339">
        <f>('US State and Local Policies'!R$57-'US State and Local Policies'!R$58+2*'US State and Local Policies'!R$60)/62</f>
        <v>0</v>
      </c>
      <c r="C82" s="37">
        <f>COUNTIF('US State and Local Policies'!R$23:R$55,"*close fit*")</f>
        <v>0</v>
      </c>
      <c r="D82" s="37">
        <f>COUNTIF('US State and Local Policies'!R$23:R$55,"*opposite*")</f>
        <v>0</v>
      </c>
      <c r="E82" s="37">
        <f>COUNTIF('US State and Local Policies'!R$23:R$55,"")+COUNTIF('US State and Local Policies'!R$23:R$55,"n/a")</f>
        <v>33</v>
      </c>
      <c r="F82" s="37">
        <f t="shared" si="0"/>
        <v>0</v>
      </c>
    </row>
    <row r="83" spans="1:6" ht="30" customHeight="1" x14ac:dyDescent="0.15">
      <c r="A83" s="9" t="s">
        <v>4</v>
      </c>
      <c r="B83" s="339">
        <f>('US State and Local Policies'!AC$57-'US State and Local Policies'!AC$58+2*'US State and Local Policies'!AC$60)/62</f>
        <v>0</v>
      </c>
      <c r="C83" s="37">
        <f>COUNTIF('US State and Local Policies'!AC$23:AC$55,"*close fit*")</f>
        <v>0</v>
      </c>
      <c r="D83" s="37">
        <f>COUNTIF('US State and Local Policies'!AC$23:AC$55,"*opposite*")</f>
        <v>0</v>
      </c>
      <c r="E83" s="37">
        <f>COUNTIF('US State and Local Policies'!AC$23:AC$55,"")+COUNTIF('US State and Local Policies'!AC$23:AC$55,"n/a")</f>
        <v>33</v>
      </c>
      <c r="F83" s="37">
        <f t="shared" si="0"/>
        <v>0</v>
      </c>
    </row>
    <row r="84" spans="1:6" ht="30" customHeight="1" x14ac:dyDescent="0.15">
      <c r="A84" s="9" t="s">
        <v>31</v>
      </c>
      <c r="B84" s="339">
        <f>('US State and Local Policies'!AF$57-'US State and Local Policies'!AF$58+2*'US State and Local Policies'!AF$60)/62</f>
        <v>0</v>
      </c>
      <c r="C84" s="37">
        <f>COUNTIF('US State and Local Policies'!AF$23:AF$55,"*close fit*")</f>
        <v>0</v>
      </c>
      <c r="D84" s="37">
        <f>COUNTIF('US State and Local Policies'!AF$23:AF$55,"*opposite*")</f>
        <v>0</v>
      </c>
      <c r="E84" s="37">
        <f>COUNTIF('US State and Local Policies'!AF$23:AF$55,"")+COUNTIF('US State and Local Policies'!AF$23:AF$55,"n/a")</f>
        <v>33</v>
      </c>
      <c r="F84" s="37">
        <f t="shared" si="0"/>
        <v>0</v>
      </c>
    </row>
    <row r="85" spans="1:6" ht="30" customHeight="1" x14ac:dyDescent="0.15">
      <c r="A85" s="18" t="s">
        <v>64</v>
      </c>
      <c r="B85" s="339">
        <f>('US State and Local Policies'!BZ$57-'US State and Local Policies'!BZ$58+2*'US State and Local Policies'!BZ$60)/62</f>
        <v>0</v>
      </c>
      <c r="C85" s="37">
        <f>COUNTIF('US State and Local Policies'!BZ$23:BZ$55,"*close fit*")</f>
        <v>0</v>
      </c>
      <c r="D85" s="37">
        <f>COUNTIF('US State and Local Policies'!BZ$23:BZ$55,"*opposite*")</f>
        <v>0</v>
      </c>
      <c r="E85" s="37">
        <f>COUNTIF('US State and Local Policies'!BZ$23:BZ$55,"")+COUNTIF('US State and Local Policies'!BZ$23:BZ$55,"n/a")</f>
        <v>33</v>
      </c>
      <c r="F85" s="37">
        <f t="shared" si="0"/>
        <v>0</v>
      </c>
    </row>
    <row r="86" spans="1:6" ht="30" customHeight="1" x14ac:dyDescent="0.15">
      <c r="A86" s="6" t="s">
        <v>14</v>
      </c>
      <c r="B86" s="339"/>
      <c r="C86" s="37"/>
      <c r="D86" s="37"/>
      <c r="E86" s="37"/>
      <c r="F86" s="37"/>
    </row>
    <row r="87" spans="1:6" ht="30" customHeight="1" x14ac:dyDescent="0.15">
      <c r="A87" s="15" t="s">
        <v>45</v>
      </c>
      <c r="B87" s="339"/>
      <c r="C87" s="37"/>
      <c r="D87" s="37"/>
      <c r="E87" s="37"/>
      <c r="F87" s="37"/>
    </row>
    <row r="88" spans="1:6" ht="30" customHeight="1" x14ac:dyDescent="0.15">
      <c r="A88" s="18" t="s">
        <v>56</v>
      </c>
      <c r="B88" s="339"/>
      <c r="C88" s="37"/>
      <c r="D88" s="37"/>
      <c r="E88" s="37"/>
      <c r="F88" s="37"/>
    </row>
    <row r="89" spans="1:6" ht="30" customHeight="1" x14ac:dyDescent="0.15">
      <c r="A89" s="18" t="s">
        <v>64</v>
      </c>
      <c r="B89" s="339"/>
      <c r="C89" s="37"/>
      <c r="D89" s="37"/>
      <c r="E89" s="37"/>
      <c r="F89" s="37"/>
    </row>
    <row r="90" spans="1:6" ht="30" customHeight="1" x14ac:dyDescent="0.15">
      <c r="A90" s="18" t="s">
        <v>70</v>
      </c>
      <c r="B90" s="339"/>
      <c r="C90" s="37"/>
      <c r="D90" s="37"/>
      <c r="E90" s="37"/>
      <c r="F90" s="37"/>
    </row>
    <row r="91" spans="1:6" ht="30" customHeight="1" x14ac:dyDescent="0.15">
      <c r="A91" s="18" t="s">
        <v>70</v>
      </c>
      <c r="B91" s="339"/>
      <c r="C91" s="293"/>
      <c r="D91" s="37"/>
      <c r="E91" s="37"/>
      <c r="F91" s="37"/>
    </row>
    <row r="92" spans="1:6" ht="30" customHeight="1" x14ac:dyDescent="0.15">
      <c r="A92" s="18" t="s">
        <v>72</v>
      </c>
      <c r="B92" s="339"/>
      <c r="C92" s="37"/>
      <c r="D92" s="37"/>
      <c r="E92" s="37"/>
      <c r="F92" s="37"/>
    </row>
    <row r="93" spans="1:6" ht="30" customHeight="1" x14ac:dyDescent="0.15">
      <c r="A93" s="21" t="s">
        <v>94</v>
      </c>
      <c r="B93" s="339"/>
      <c r="C93" s="536"/>
      <c r="D93" s="536"/>
      <c r="E93" s="536"/>
      <c r="F93" s="536"/>
    </row>
    <row r="94" spans="1:6" ht="30" customHeight="1" x14ac:dyDescent="0.15">
      <c r="A94" s="21" t="s">
        <v>95</v>
      </c>
      <c r="B94" s="536"/>
      <c r="C94" s="536"/>
      <c r="D94" s="536"/>
      <c r="E94" s="536"/>
      <c r="F94" s="536"/>
    </row>
    <row r="95" spans="1:6" ht="30" customHeight="1" x14ac:dyDescent="0.15">
      <c r="A95" s="22" t="s">
        <v>96</v>
      </c>
      <c r="B95" s="536"/>
      <c r="C95" s="538"/>
      <c r="D95" s="538"/>
      <c r="E95" s="538"/>
      <c r="F95" s="538"/>
    </row>
    <row r="96" spans="1:6" ht="30" customHeight="1" x14ac:dyDescent="0.15">
      <c r="A96" s="22" t="s">
        <v>98</v>
      </c>
      <c r="B96" s="536"/>
      <c r="C96" s="538"/>
      <c r="D96" s="538"/>
      <c r="E96" s="538"/>
      <c r="F96" s="538"/>
    </row>
    <row r="97" spans="1:6" ht="30" customHeight="1" x14ac:dyDescent="0.15">
      <c r="A97" s="22" t="s">
        <v>99</v>
      </c>
      <c r="B97" s="540"/>
      <c r="C97" s="309"/>
      <c r="D97" s="309"/>
      <c r="E97" s="309"/>
      <c r="F97" s="309"/>
    </row>
  </sheetData>
  <autoFilter ref="A1:G9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D92"/>
  <sheetViews>
    <sheetView workbookViewId="0"/>
  </sheetViews>
  <sheetFormatPr baseColWidth="10" defaultColWidth="14.5" defaultRowHeight="12.75" customHeight="1" x14ac:dyDescent="0.15"/>
  <sheetData>
    <row r="1" spans="1:4" ht="12.75" customHeight="1" x14ac:dyDescent="0.15">
      <c r="A1" s="5"/>
      <c r="B1" s="187" t="s">
        <v>832</v>
      </c>
      <c r="C1" s="1" t="s">
        <v>844</v>
      </c>
      <c r="D1" s="1" t="s">
        <v>1426</v>
      </c>
    </row>
    <row r="2" spans="1:4" ht="12.75" customHeight="1" x14ac:dyDescent="0.15">
      <c r="A2" s="20" t="s">
        <v>60</v>
      </c>
      <c r="B2">
        <v>0.80645161290322576</v>
      </c>
      <c r="C2" s="1" t="s">
        <v>1429</v>
      </c>
      <c r="D2" s="1" t="s">
        <v>1429</v>
      </c>
    </row>
    <row r="3" spans="1:4" ht="12.75" customHeight="1" x14ac:dyDescent="0.15">
      <c r="A3" s="18" t="s">
        <v>76</v>
      </c>
      <c r="B3">
        <v>0.80645161290322576</v>
      </c>
      <c r="C3" s="1" t="s">
        <v>1429</v>
      </c>
      <c r="D3" s="1" t="s">
        <v>1429</v>
      </c>
    </row>
    <row r="4" spans="1:4" ht="12.75" customHeight="1" x14ac:dyDescent="0.15">
      <c r="A4" s="18" t="s">
        <v>62</v>
      </c>
      <c r="B4">
        <v>0.77419354838709675</v>
      </c>
      <c r="C4" s="1" t="s">
        <v>1429</v>
      </c>
      <c r="D4" s="1" t="s">
        <v>1429</v>
      </c>
    </row>
    <row r="5" spans="1:4" ht="12.75" customHeight="1" x14ac:dyDescent="0.15">
      <c r="A5" s="18" t="s">
        <v>66</v>
      </c>
      <c r="B5">
        <v>0.75806451612903225</v>
      </c>
      <c r="C5" s="1" t="s">
        <v>1429</v>
      </c>
      <c r="D5" s="1" t="s">
        <v>1429</v>
      </c>
    </row>
    <row r="6" spans="1:4" ht="12.75" customHeight="1" x14ac:dyDescent="0.15">
      <c r="A6" s="18" t="s">
        <v>67</v>
      </c>
      <c r="B6">
        <v>0.75806451612903225</v>
      </c>
      <c r="C6" s="1" t="s">
        <v>1429</v>
      </c>
      <c r="D6" s="1" t="s">
        <v>1429</v>
      </c>
    </row>
    <row r="7" spans="1:4" ht="12.75" customHeight="1" x14ac:dyDescent="0.15">
      <c r="A7" s="18" t="s">
        <v>58</v>
      </c>
      <c r="B7">
        <v>0.70967741935483875</v>
      </c>
      <c r="C7" s="1" t="s">
        <v>1429</v>
      </c>
      <c r="D7" s="1" t="s">
        <v>1429</v>
      </c>
    </row>
    <row r="8" spans="1:4" ht="12.75" customHeight="1" x14ac:dyDescent="0.15">
      <c r="A8" s="8" t="s">
        <v>24</v>
      </c>
      <c r="B8">
        <v>0.67741935483870963</v>
      </c>
      <c r="C8" s="1" t="s">
        <v>1433</v>
      </c>
      <c r="D8" s="1" t="s">
        <v>1433</v>
      </c>
    </row>
    <row r="9" spans="1:4" ht="12.75" customHeight="1" x14ac:dyDescent="0.15">
      <c r="A9" s="10" t="s">
        <v>101</v>
      </c>
      <c r="B9">
        <v>0.67741935483870963</v>
      </c>
      <c r="C9" s="1" t="s">
        <v>1429</v>
      </c>
      <c r="D9" s="1" t="s">
        <v>1429</v>
      </c>
    </row>
    <row r="10" spans="1:4" ht="12.75" customHeight="1" x14ac:dyDescent="0.15">
      <c r="A10" s="18" t="s">
        <v>62</v>
      </c>
      <c r="B10">
        <v>0.67741935483870963</v>
      </c>
      <c r="C10" s="1" t="s">
        <v>1429</v>
      </c>
      <c r="D10" s="1" t="s">
        <v>1429</v>
      </c>
    </row>
    <row r="11" spans="1:4" ht="12.75" customHeight="1" x14ac:dyDescent="0.15">
      <c r="A11" s="18" t="s">
        <v>56</v>
      </c>
      <c r="B11">
        <v>0.62903225806451613</v>
      </c>
      <c r="C11" s="1" t="s">
        <v>1433</v>
      </c>
      <c r="D11" s="1" t="s">
        <v>1429</v>
      </c>
    </row>
    <row r="12" spans="1:4" ht="12.75" customHeight="1" x14ac:dyDescent="0.15">
      <c r="A12" s="18" t="s">
        <v>75</v>
      </c>
      <c r="B12">
        <v>0.61290322580645162</v>
      </c>
      <c r="C12" s="1" t="s">
        <v>1429</v>
      </c>
      <c r="D12" s="1" t="s">
        <v>1429</v>
      </c>
    </row>
    <row r="13" spans="1:4" ht="12.75" customHeight="1" x14ac:dyDescent="0.15">
      <c r="A13" s="7" t="s">
        <v>14</v>
      </c>
      <c r="B13">
        <v>0.58064516129032262</v>
      </c>
      <c r="C13" s="1" t="s">
        <v>1433</v>
      </c>
      <c r="D13" s="1" t="s">
        <v>1429</v>
      </c>
    </row>
    <row r="14" spans="1:4" ht="12.75" customHeight="1" x14ac:dyDescent="0.15">
      <c r="A14" s="20" t="s">
        <v>59</v>
      </c>
      <c r="B14">
        <v>0.58064516129032262</v>
      </c>
      <c r="C14" s="1" t="s">
        <v>1433</v>
      </c>
      <c r="D14" s="1" t="s">
        <v>1433</v>
      </c>
    </row>
    <row r="15" spans="1:4" ht="12.75" customHeight="1" x14ac:dyDescent="0.15">
      <c r="A15" s="8" t="s">
        <v>16</v>
      </c>
      <c r="B15">
        <v>0.532258064516129</v>
      </c>
      <c r="C15" s="1" t="s">
        <v>1433</v>
      </c>
      <c r="D15" s="1" t="s">
        <v>1429</v>
      </c>
    </row>
    <row r="16" spans="1:4" ht="12.75" customHeight="1" x14ac:dyDescent="0.15">
      <c r="A16" s="8" t="s">
        <v>16</v>
      </c>
      <c r="B16">
        <v>0.532258064516129</v>
      </c>
      <c r="C16" s="1" t="s">
        <v>1433</v>
      </c>
      <c r="D16" s="1" t="s">
        <v>1429</v>
      </c>
    </row>
    <row r="17" spans="1:4" ht="12.75" customHeight="1" x14ac:dyDescent="0.15">
      <c r="A17" s="13" t="s">
        <v>50</v>
      </c>
      <c r="B17">
        <v>0.532258064516129</v>
      </c>
      <c r="C17" s="1" t="s">
        <v>1433</v>
      </c>
      <c r="D17" s="1" t="s">
        <v>1429</v>
      </c>
    </row>
    <row r="18" spans="1:4" ht="12.75" customHeight="1" x14ac:dyDescent="0.15">
      <c r="A18" s="9" t="s">
        <v>29</v>
      </c>
      <c r="B18">
        <v>0.5161290322580645</v>
      </c>
      <c r="C18" s="1" t="s">
        <v>1429</v>
      </c>
      <c r="D18" s="1" t="s">
        <v>1429</v>
      </c>
    </row>
    <row r="19" spans="1:4" ht="12.75" customHeight="1" x14ac:dyDescent="0.15">
      <c r="A19" s="8" t="s">
        <v>31</v>
      </c>
      <c r="B19">
        <v>0.5161290322580645</v>
      </c>
      <c r="C19" s="1" t="s">
        <v>1433</v>
      </c>
      <c r="D19" s="1" t="s">
        <v>1429</v>
      </c>
    </row>
    <row r="20" spans="1:4" ht="12.75" customHeight="1" x14ac:dyDescent="0.15">
      <c r="A20" s="12" t="s">
        <v>39</v>
      </c>
      <c r="B20">
        <v>0.5161290322580645</v>
      </c>
      <c r="C20" s="1" t="s">
        <v>1433</v>
      </c>
      <c r="D20" s="1" t="s">
        <v>1429</v>
      </c>
    </row>
    <row r="21" spans="1:4" ht="12.75" customHeight="1" x14ac:dyDescent="0.15">
      <c r="A21" s="18" t="s">
        <v>61</v>
      </c>
      <c r="B21">
        <v>0.5161290322580645</v>
      </c>
    </row>
    <row r="22" spans="1:4" ht="12.75" customHeight="1" x14ac:dyDescent="0.15">
      <c r="A22" s="18" t="s">
        <v>68</v>
      </c>
      <c r="B22">
        <v>0.5161290322580645</v>
      </c>
    </row>
    <row r="23" spans="1:4" ht="12.75" customHeight="1" x14ac:dyDescent="0.15">
      <c r="A23" s="19" t="s">
        <v>57</v>
      </c>
      <c r="B23">
        <v>0.5</v>
      </c>
    </row>
    <row r="24" spans="1:4" ht="12.75" customHeight="1" x14ac:dyDescent="0.15">
      <c r="A24" s="8" t="s">
        <v>27</v>
      </c>
      <c r="B24">
        <v>0.4838709677419355</v>
      </c>
    </row>
    <row r="25" spans="1:4" ht="12.75" customHeight="1" x14ac:dyDescent="0.15">
      <c r="A25" s="8" t="s">
        <v>28</v>
      </c>
      <c r="B25">
        <v>0.4838709677419355</v>
      </c>
    </row>
    <row r="26" spans="1:4" ht="12.75" customHeight="1" x14ac:dyDescent="0.15">
      <c r="A26" s="16" t="s">
        <v>46</v>
      </c>
      <c r="B26">
        <v>0.4838709677419355</v>
      </c>
    </row>
    <row r="27" spans="1:4" ht="12.75" customHeight="1" x14ac:dyDescent="0.15">
      <c r="A27" s="16" t="s">
        <v>49</v>
      </c>
      <c r="B27">
        <v>0.4838709677419355</v>
      </c>
    </row>
    <row r="28" spans="1:4" ht="12.75" customHeight="1" x14ac:dyDescent="0.15">
      <c r="A28" s="17" t="s">
        <v>53</v>
      </c>
      <c r="B28">
        <v>0.4838709677419355</v>
      </c>
    </row>
    <row r="29" spans="1:4" ht="12.75" customHeight="1" x14ac:dyDescent="0.15">
      <c r="A29" s="10" t="s">
        <v>32</v>
      </c>
      <c r="B29">
        <v>0.45161290322580644</v>
      </c>
    </row>
    <row r="30" spans="1:4" ht="12.75" customHeight="1" x14ac:dyDescent="0.15">
      <c r="A30" s="10" t="s">
        <v>35</v>
      </c>
      <c r="B30">
        <v>0.45161290322580644</v>
      </c>
    </row>
    <row r="31" spans="1:4" ht="12.75" customHeight="1" x14ac:dyDescent="0.15">
      <c r="A31" s="13" t="s">
        <v>44</v>
      </c>
      <c r="B31">
        <v>0.45161290322580644</v>
      </c>
    </row>
    <row r="32" spans="1:4" ht="12.75" customHeight="1" x14ac:dyDescent="0.15">
      <c r="A32" s="18" t="s">
        <v>63</v>
      </c>
      <c r="B32">
        <v>0.45161290322580644</v>
      </c>
    </row>
    <row r="33" spans="1:2" ht="12.75" customHeight="1" x14ac:dyDescent="0.15">
      <c r="A33" s="18" t="s">
        <v>65</v>
      </c>
      <c r="B33">
        <v>0.45161290322580644</v>
      </c>
    </row>
    <row r="34" spans="1:2" ht="12.75" customHeight="1" x14ac:dyDescent="0.15">
      <c r="A34" s="16" t="s">
        <v>51</v>
      </c>
      <c r="B34">
        <v>0.43548387096774194</v>
      </c>
    </row>
    <row r="35" spans="1:2" ht="12.75" customHeight="1" x14ac:dyDescent="0.15">
      <c r="A35" s="8" t="s">
        <v>19</v>
      </c>
      <c r="B35">
        <v>0.41935483870967744</v>
      </c>
    </row>
    <row r="36" spans="1:2" ht="12.75" customHeight="1" x14ac:dyDescent="0.15">
      <c r="A36" s="8" t="s">
        <v>103</v>
      </c>
      <c r="B36">
        <v>0.40322580645161288</v>
      </c>
    </row>
    <row r="37" spans="1:2" ht="12.75" customHeight="1" x14ac:dyDescent="0.15">
      <c r="A37" s="8" t="s">
        <v>20</v>
      </c>
      <c r="B37">
        <v>0.40322580645161288</v>
      </c>
    </row>
    <row r="38" spans="1:2" ht="12.75" customHeight="1" x14ac:dyDescent="0.15">
      <c r="A38" s="13" t="s">
        <v>40</v>
      </c>
      <c r="B38">
        <v>0.40322580645161288</v>
      </c>
    </row>
    <row r="39" spans="1:2" ht="12.75" customHeight="1" x14ac:dyDescent="0.15">
      <c r="A39" s="10" t="s">
        <v>34</v>
      </c>
      <c r="B39">
        <v>0.38709677419354838</v>
      </c>
    </row>
    <row r="40" spans="1:2" ht="12.75" customHeight="1" x14ac:dyDescent="0.15">
      <c r="A40" s="18" t="s">
        <v>73</v>
      </c>
      <c r="B40">
        <v>0.38709677419354838</v>
      </c>
    </row>
    <row r="41" spans="1:2" ht="12.75" customHeight="1" x14ac:dyDescent="0.15">
      <c r="A41" s="18" t="s">
        <v>74</v>
      </c>
      <c r="B41">
        <v>0.38709677419354838</v>
      </c>
    </row>
    <row r="42" spans="1:2" ht="12.75" customHeight="1" x14ac:dyDescent="0.15">
      <c r="A42" s="8" t="s">
        <v>22</v>
      </c>
      <c r="B42">
        <v>0.37096774193548387</v>
      </c>
    </row>
    <row r="43" spans="1:2" ht="12.75" customHeight="1" x14ac:dyDescent="0.15">
      <c r="A43" s="8" t="s">
        <v>23</v>
      </c>
      <c r="B43">
        <v>0.37096774193548387</v>
      </c>
    </row>
    <row r="44" spans="1:2" ht="12.75" customHeight="1" x14ac:dyDescent="0.15">
      <c r="A44" s="10" t="s">
        <v>33</v>
      </c>
      <c r="B44">
        <v>0.37096774193548387</v>
      </c>
    </row>
    <row r="45" spans="1:2" ht="12.75" customHeight="1" x14ac:dyDescent="0.15">
      <c r="A45" s="13" t="s">
        <v>45</v>
      </c>
      <c r="B45">
        <v>0.37096774193548387</v>
      </c>
    </row>
    <row r="46" spans="1:2" ht="12.75" customHeight="1" x14ac:dyDescent="0.15">
      <c r="A46" s="16" t="s">
        <v>48</v>
      </c>
      <c r="B46">
        <v>0.37096774193548387</v>
      </c>
    </row>
    <row r="47" spans="1:2" ht="12.75" customHeight="1" x14ac:dyDescent="0.15">
      <c r="A47" s="16" t="s">
        <v>52</v>
      </c>
      <c r="B47">
        <v>0.37096774193548387</v>
      </c>
    </row>
    <row r="48" spans="1:2" ht="12.75" customHeight="1" x14ac:dyDescent="0.15">
      <c r="A48" s="8" t="s">
        <v>26</v>
      </c>
      <c r="B48">
        <v>0.35483870967741937</v>
      </c>
    </row>
    <row r="49" spans="1:2" ht="12.75" customHeight="1" x14ac:dyDescent="0.15">
      <c r="A49" s="13" t="s">
        <v>41</v>
      </c>
      <c r="B49">
        <v>0.35483870967741937</v>
      </c>
    </row>
    <row r="50" spans="1:2" ht="12.75" customHeight="1" x14ac:dyDescent="0.15">
      <c r="A50" s="17" t="s">
        <v>47</v>
      </c>
      <c r="B50">
        <v>0.35483870967741937</v>
      </c>
    </row>
    <row r="51" spans="1:2" ht="12.75" customHeight="1" x14ac:dyDescent="0.15">
      <c r="A51" s="8" t="s">
        <v>25</v>
      </c>
      <c r="B51">
        <v>0.33870967741935482</v>
      </c>
    </row>
    <row r="52" spans="1:2" ht="12.75" customHeight="1" x14ac:dyDescent="0.15">
      <c r="A52" s="11" t="s">
        <v>101</v>
      </c>
      <c r="B52">
        <v>0.33870967741935482</v>
      </c>
    </row>
    <row r="53" spans="1:2" ht="12.75" customHeight="1" x14ac:dyDescent="0.15">
      <c r="A53" s="8" t="s">
        <v>30</v>
      </c>
      <c r="B53">
        <v>0.32258064516129031</v>
      </c>
    </row>
    <row r="54" spans="1:2" ht="12.75" customHeight="1" x14ac:dyDescent="0.15">
      <c r="A54" s="10" t="s">
        <v>36</v>
      </c>
      <c r="B54">
        <v>0.32258064516129031</v>
      </c>
    </row>
    <row r="55" spans="1:2" ht="12.75" customHeight="1" x14ac:dyDescent="0.15">
      <c r="A55" s="18" t="s">
        <v>69</v>
      </c>
      <c r="B55">
        <v>0.32258064516129031</v>
      </c>
    </row>
    <row r="56" spans="1:2" ht="12.75" customHeight="1" x14ac:dyDescent="0.15">
      <c r="A56" s="10" t="s">
        <v>38</v>
      </c>
      <c r="B56">
        <v>0.29032258064516131</v>
      </c>
    </row>
    <row r="57" spans="1:2" ht="12.75" customHeight="1" x14ac:dyDescent="0.15">
      <c r="A57" s="8" t="s">
        <v>15</v>
      </c>
      <c r="B57">
        <v>0.25806451612903225</v>
      </c>
    </row>
    <row r="58" spans="1:2" ht="12.75" customHeight="1" x14ac:dyDescent="0.15">
      <c r="A58" s="8" t="s">
        <v>9</v>
      </c>
      <c r="B58">
        <v>0.25806451612903225</v>
      </c>
    </row>
    <row r="59" spans="1:2" ht="12.75" customHeight="1" x14ac:dyDescent="0.15">
      <c r="A59" s="8" t="s">
        <v>17</v>
      </c>
      <c r="B59">
        <v>0.25806451612903225</v>
      </c>
    </row>
    <row r="60" spans="1:2" ht="12.75" customHeight="1" x14ac:dyDescent="0.15">
      <c r="A60" s="9" t="s">
        <v>29</v>
      </c>
      <c r="B60">
        <v>0.25806451612903225</v>
      </c>
    </row>
    <row r="61" spans="1:2" ht="13" x14ac:dyDescent="0.15">
      <c r="A61" s="13" t="s">
        <v>42</v>
      </c>
      <c r="B61">
        <v>0.25806451612903225</v>
      </c>
    </row>
    <row r="62" spans="1:2" ht="13" x14ac:dyDescent="0.15">
      <c r="A62" s="14" t="s">
        <v>45</v>
      </c>
      <c r="B62">
        <v>0.25806451612903225</v>
      </c>
    </row>
    <row r="63" spans="1:2" ht="13" x14ac:dyDescent="0.15">
      <c r="A63" s="17" t="s">
        <v>55</v>
      </c>
      <c r="B63">
        <v>0.25806451612903225</v>
      </c>
    </row>
    <row r="64" spans="1:2" ht="26" x14ac:dyDescent="0.15">
      <c r="A64" s="8" t="s">
        <v>10</v>
      </c>
      <c r="B64">
        <v>0.24193548387096775</v>
      </c>
    </row>
    <row r="65" spans="1:2" ht="13" x14ac:dyDescent="0.15">
      <c r="A65" s="16" t="s">
        <v>12</v>
      </c>
      <c r="B65">
        <v>0.24193548387096775</v>
      </c>
    </row>
    <row r="66" spans="1:2" ht="13" x14ac:dyDescent="0.15">
      <c r="A66" s="10" t="s">
        <v>11</v>
      </c>
      <c r="B66">
        <v>0.22580645161290322</v>
      </c>
    </row>
    <row r="67" spans="1:2" ht="13" x14ac:dyDescent="0.15">
      <c r="A67" s="16" t="s">
        <v>13</v>
      </c>
      <c r="B67">
        <v>0.22580645161290322</v>
      </c>
    </row>
    <row r="68" spans="1:2" ht="13" x14ac:dyDescent="0.15">
      <c r="A68" s="17" t="s">
        <v>54</v>
      </c>
      <c r="B68">
        <v>0.22580645161290322</v>
      </c>
    </row>
    <row r="69" spans="1:2" ht="13" x14ac:dyDescent="0.15">
      <c r="A69" s="13" t="s">
        <v>43</v>
      </c>
      <c r="B69">
        <v>0.20967741935483872</v>
      </c>
    </row>
    <row r="70" spans="1:2" ht="13" x14ac:dyDescent="0.15">
      <c r="A70" s="8" t="s">
        <v>5</v>
      </c>
      <c r="B70">
        <v>0.19354838709677419</v>
      </c>
    </row>
    <row r="71" spans="1:2" ht="26" x14ac:dyDescent="0.15">
      <c r="A71" s="16" t="s">
        <v>8</v>
      </c>
      <c r="B71">
        <v>0.17741935483870969</v>
      </c>
    </row>
    <row r="72" spans="1:2" ht="13" x14ac:dyDescent="0.15">
      <c r="A72" s="8" t="s">
        <v>7</v>
      </c>
      <c r="B72">
        <v>0.14516129032258066</v>
      </c>
    </row>
    <row r="73" spans="1:2" ht="13" x14ac:dyDescent="0.15">
      <c r="A73" s="8" t="s">
        <v>4</v>
      </c>
      <c r="B73">
        <v>0.14516129032258066</v>
      </c>
    </row>
    <row r="74" spans="1:2" ht="13" x14ac:dyDescent="0.15">
      <c r="A74" s="18" t="s">
        <v>6</v>
      </c>
      <c r="B74">
        <v>0.14516129032258066</v>
      </c>
    </row>
    <row r="75" spans="1:2" ht="13" x14ac:dyDescent="0.15">
      <c r="A75" s="8" t="s">
        <v>3</v>
      </c>
      <c r="B75">
        <v>0.12903225806451613</v>
      </c>
    </row>
    <row r="76" spans="1:2" ht="13" x14ac:dyDescent="0.15">
      <c r="A76" s="7" t="s">
        <v>14</v>
      </c>
      <c r="B76">
        <v>9.6774193548387094E-2</v>
      </c>
    </row>
    <row r="77" spans="1:2" ht="13" x14ac:dyDescent="0.15">
      <c r="A77" s="8" t="s">
        <v>2</v>
      </c>
      <c r="B77">
        <v>9.6774193548387094E-2</v>
      </c>
    </row>
    <row r="78" spans="1:2" ht="13" x14ac:dyDescent="0.15">
      <c r="A78" s="17" t="s">
        <v>1</v>
      </c>
      <c r="B78">
        <v>9.6774193548387094E-2</v>
      </c>
    </row>
    <row r="79" spans="1:2" ht="13" x14ac:dyDescent="0.15">
      <c r="A79" s="18" t="s">
        <v>71</v>
      </c>
      <c r="B79">
        <v>3.2258064516129031E-2</v>
      </c>
    </row>
    <row r="80" spans="1:2" ht="26" x14ac:dyDescent="0.15">
      <c r="A80" s="8" t="s">
        <v>16</v>
      </c>
      <c r="B80">
        <v>0</v>
      </c>
    </row>
    <row r="81" spans="1:2" ht="26" x14ac:dyDescent="0.15">
      <c r="A81" s="8" t="s">
        <v>16</v>
      </c>
      <c r="B81">
        <v>0</v>
      </c>
    </row>
    <row r="82" spans="1:2" ht="13" x14ac:dyDescent="0.15">
      <c r="A82" s="9" t="s">
        <v>21</v>
      </c>
      <c r="B82">
        <v>0</v>
      </c>
    </row>
    <row r="83" spans="1:2" ht="13" x14ac:dyDescent="0.15">
      <c r="A83" s="9" t="s">
        <v>4</v>
      </c>
      <c r="B83">
        <v>0</v>
      </c>
    </row>
    <row r="84" spans="1:2" ht="13" x14ac:dyDescent="0.15">
      <c r="A84" s="9" t="s">
        <v>31</v>
      </c>
      <c r="B84">
        <v>0</v>
      </c>
    </row>
    <row r="85" spans="1:2" ht="13" x14ac:dyDescent="0.15">
      <c r="A85" s="18" t="s">
        <v>64</v>
      </c>
      <c r="B85">
        <v>0</v>
      </c>
    </row>
    <row r="86" spans="1:2" ht="13" x14ac:dyDescent="0.15">
      <c r="A86" s="18" t="s">
        <v>64</v>
      </c>
      <c r="B86">
        <v>0</v>
      </c>
    </row>
    <row r="87" spans="1:2" ht="13" x14ac:dyDescent="0.15">
      <c r="A87" s="6" t="s">
        <v>14</v>
      </c>
    </row>
    <row r="88" spans="1:2" ht="13" x14ac:dyDescent="0.15">
      <c r="A88" s="15" t="s">
        <v>45</v>
      </c>
    </row>
    <row r="89" spans="1:2" ht="13" x14ac:dyDescent="0.15">
      <c r="A89" s="18" t="s">
        <v>56</v>
      </c>
    </row>
    <row r="90" spans="1:2" ht="13" x14ac:dyDescent="0.15">
      <c r="A90" s="18" t="s">
        <v>70</v>
      </c>
    </row>
    <row r="91" spans="1:2" ht="13" x14ac:dyDescent="0.15">
      <c r="A91" s="18" t="s">
        <v>70</v>
      </c>
    </row>
    <row r="92" spans="1:2" ht="13" x14ac:dyDescent="0.15">
      <c r="A92" s="18" t="s">
        <v>72</v>
      </c>
    </row>
  </sheetData>
  <autoFilter ref="A1:B9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R9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2.75" customHeight="1" x14ac:dyDescent="0.15"/>
  <cols>
    <col min="1" max="1" width="41.5" customWidth="1"/>
    <col min="2" max="18" width="17.33203125" customWidth="1"/>
  </cols>
  <sheetData>
    <row r="1" spans="1:18" ht="12.75" customHeight="1" x14ac:dyDescent="0.15">
      <c r="A1" s="436" t="s">
        <v>1505</v>
      </c>
      <c r="B1" s="228" t="s">
        <v>1506</v>
      </c>
      <c r="C1" s="437" t="s">
        <v>1507</v>
      </c>
      <c r="D1" s="438" t="s">
        <v>1508</v>
      </c>
      <c r="E1" s="228" t="s">
        <v>1511</v>
      </c>
      <c r="F1" s="228" t="s">
        <v>1512</v>
      </c>
      <c r="G1" s="228" t="s">
        <v>1513</v>
      </c>
      <c r="H1" s="228" t="s">
        <v>1514</v>
      </c>
      <c r="I1" s="228" t="s">
        <v>1515</v>
      </c>
      <c r="J1" s="228" t="s">
        <v>1517</v>
      </c>
      <c r="K1" s="228" t="s">
        <v>1518</v>
      </c>
      <c r="L1" s="228" t="s">
        <v>1520</v>
      </c>
      <c r="M1" s="228" t="s">
        <v>1521</v>
      </c>
      <c r="N1" s="228" t="s">
        <v>1522</v>
      </c>
      <c r="O1" s="228" t="s">
        <v>1523</v>
      </c>
      <c r="P1" s="228" t="s">
        <v>1524</v>
      </c>
      <c r="Q1" s="228" t="s">
        <v>1525</v>
      </c>
      <c r="R1" s="228" t="s">
        <v>1526</v>
      </c>
    </row>
    <row r="2" spans="1:18" ht="12.75" customHeight="1" x14ac:dyDescent="0.15">
      <c r="A2" s="439" t="s">
        <v>100</v>
      </c>
      <c r="B2" s="440"/>
      <c r="C2" s="441"/>
      <c r="D2" s="442"/>
      <c r="E2" s="250"/>
      <c r="F2" s="250"/>
      <c r="G2" s="250"/>
      <c r="H2" s="250"/>
      <c r="I2" s="250"/>
      <c r="J2" s="250"/>
      <c r="K2" s="443"/>
      <c r="L2" s="344"/>
      <c r="M2" s="344"/>
      <c r="N2" s="344"/>
      <c r="O2" s="344"/>
      <c r="P2" s="344"/>
      <c r="Q2" s="344"/>
      <c r="R2" s="344"/>
    </row>
    <row r="3" spans="1:18" ht="12.75" customHeight="1" x14ac:dyDescent="0.15">
      <c r="A3" s="444" t="s">
        <v>104</v>
      </c>
      <c r="B3" s="446" t="s">
        <v>1542</v>
      </c>
      <c r="C3" s="447"/>
      <c r="D3" s="278"/>
      <c r="E3" s="448"/>
      <c r="F3" s="447"/>
      <c r="G3" s="447"/>
      <c r="H3" s="447"/>
      <c r="I3" s="447"/>
      <c r="J3" s="447"/>
      <c r="K3" s="449"/>
    </row>
    <row r="4" spans="1:18" ht="12.75" customHeight="1" x14ac:dyDescent="0.15">
      <c r="A4" s="450" t="s">
        <v>1547</v>
      </c>
      <c r="B4" s="451" t="s">
        <v>1548</v>
      </c>
      <c r="C4" s="452" t="s">
        <v>1555</v>
      </c>
      <c r="D4" s="453" t="s">
        <v>1560</v>
      </c>
      <c r="E4" s="454" t="s">
        <v>1565</v>
      </c>
      <c r="F4" s="455" t="s">
        <v>1568</v>
      </c>
      <c r="G4" s="455" t="s">
        <v>1574</v>
      </c>
      <c r="H4" s="455" t="s">
        <v>1576</v>
      </c>
      <c r="I4" s="455" t="s">
        <v>1579</v>
      </c>
      <c r="J4" s="455" t="s">
        <v>1580</v>
      </c>
      <c r="K4" s="455" t="s">
        <v>1582</v>
      </c>
      <c r="L4" s="455" t="s">
        <v>1585</v>
      </c>
      <c r="M4" s="455" t="s">
        <v>1587</v>
      </c>
      <c r="N4" s="455" t="s">
        <v>1588</v>
      </c>
      <c r="O4" s="455" t="s">
        <v>1589</v>
      </c>
      <c r="P4" s="455" t="s">
        <v>1591</v>
      </c>
      <c r="Q4" s="455" t="s">
        <v>1593</v>
      </c>
      <c r="R4" s="455" t="s">
        <v>1596</v>
      </c>
    </row>
    <row r="5" spans="1:18" ht="12.75" customHeight="1" x14ac:dyDescent="0.15">
      <c r="A5" s="444" t="s">
        <v>217</v>
      </c>
      <c r="B5" s="276" t="s">
        <v>221</v>
      </c>
      <c r="C5" s="447"/>
      <c r="D5" s="278"/>
      <c r="E5" s="285"/>
      <c r="F5" s="285"/>
      <c r="G5" s="447"/>
      <c r="H5" s="447"/>
      <c r="I5" s="447"/>
      <c r="J5" s="447"/>
      <c r="K5" s="449"/>
    </row>
    <row r="6" spans="1:18" ht="12.75" customHeight="1" x14ac:dyDescent="0.15">
      <c r="A6" s="457" t="s">
        <v>251</v>
      </c>
      <c r="B6" s="458" t="s">
        <v>253</v>
      </c>
      <c r="C6" s="458" t="s">
        <v>255</v>
      </c>
      <c r="D6" s="459"/>
      <c r="E6" s="460"/>
      <c r="F6" s="461"/>
      <c r="G6" s="460"/>
      <c r="H6" s="460"/>
      <c r="I6" s="460"/>
      <c r="J6" s="460"/>
      <c r="K6" s="461"/>
      <c r="L6" s="462"/>
      <c r="M6" s="462"/>
      <c r="N6" s="462"/>
      <c r="O6" s="462"/>
      <c r="P6" s="462"/>
      <c r="Q6" s="462"/>
      <c r="R6" s="462"/>
    </row>
    <row r="7" spans="1:18" ht="12.75" customHeight="1" x14ac:dyDescent="0.15">
      <c r="A7" s="464" t="s">
        <v>693</v>
      </c>
      <c r="B7" s="465" t="s">
        <v>1612</v>
      </c>
      <c r="C7" s="466"/>
      <c r="D7" s="467"/>
      <c r="E7" s="466"/>
      <c r="F7" s="466"/>
      <c r="G7" s="468"/>
      <c r="H7" s="466"/>
      <c r="I7" s="466"/>
      <c r="J7" s="468"/>
      <c r="K7" s="469"/>
      <c r="L7" s="470"/>
      <c r="M7" s="470"/>
      <c r="N7" s="470"/>
      <c r="O7" s="470"/>
      <c r="P7" s="470"/>
      <c r="Q7" s="470"/>
      <c r="R7" s="470"/>
    </row>
    <row r="8" spans="1:18" ht="12.75" customHeight="1" x14ac:dyDescent="0.15">
      <c r="A8" s="457" t="s">
        <v>336</v>
      </c>
      <c r="B8" s="471" t="s">
        <v>338</v>
      </c>
      <c r="C8" s="472"/>
      <c r="D8" s="473"/>
      <c r="E8" s="474"/>
      <c r="F8" s="474"/>
      <c r="G8" s="475"/>
      <c r="H8" s="474"/>
      <c r="I8" s="474"/>
      <c r="J8" s="475"/>
      <c r="K8" s="474"/>
      <c r="L8" s="476"/>
      <c r="M8" s="476"/>
      <c r="N8" s="476"/>
      <c r="O8" s="476"/>
      <c r="P8" s="476"/>
      <c r="Q8" s="476"/>
      <c r="R8" s="476"/>
    </row>
    <row r="9" spans="1:18" ht="12.75" customHeight="1" x14ac:dyDescent="0.15">
      <c r="A9" s="444" t="s">
        <v>1625</v>
      </c>
      <c r="B9" s="477" t="s">
        <v>1626</v>
      </c>
      <c r="C9" s="447"/>
      <c r="D9" s="278"/>
      <c r="E9" s="478"/>
      <c r="F9" s="478"/>
      <c r="G9" s="478"/>
      <c r="H9" s="478"/>
      <c r="I9" s="478"/>
      <c r="J9" s="478"/>
      <c r="K9" s="449"/>
    </row>
    <row r="10" spans="1:18" ht="12.75" customHeight="1" x14ac:dyDescent="0.15">
      <c r="A10" s="457" t="s">
        <v>358</v>
      </c>
      <c r="B10" s="471" t="s">
        <v>338</v>
      </c>
      <c r="C10" s="472"/>
      <c r="D10" s="473"/>
      <c r="E10" s="474"/>
      <c r="F10" s="472"/>
      <c r="G10" s="472"/>
      <c r="H10" s="472"/>
      <c r="I10" s="472"/>
      <c r="J10" s="472"/>
      <c r="K10" s="474"/>
      <c r="L10" s="476"/>
      <c r="M10" s="476"/>
      <c r="N10" s="476"/>
      <c r="O10" s="476"/>
      <c r="P10" s="476"/>
      <c r="Q10" s="476"/>
      <c r="R10" s="476"/>
    </row>
    <row r="11" spans="1:18" ht="12.75" customHeight="1" x14ac:dyDescent="0.15">
      <c r="A11" s="444" t="s">
        <v>371</v>
      </c>
      <c r="B11" s="446" t="s">
        <v>1627</v>
      </c>
      <c r="C11" s="446" t="s">
        <v>1628</v>
      </c>
      <c r="D11" s="278"/>
      <c r="E11" s="447"/>
      <c r="F11" s="447"/>
      <c r="G11" s="447"/>
      <c r="H11" s="447"/>
      <c r="I11" s="447"/>
      <c r="J11" s="447"/>
      <c r="K11" s="449"/>
    </row>
    <row r="12" spans="1:18" ht="12.75" customHeight="1" x14ac:dyDescent="0.15">
      <c r="A12" s="457" t="s">
        <v>493</v>
      </c>
      <c r="B12" s="451" t="s">
        <v>1629</v>
      </c>
      <c r="C12" s="472"/>
      <c r="D12" s="473"/>
      <c r="E12" s="472"/>
      <c r="F12" s="472"/>
      <c r="G12" s="472"/>
      <c r="H12" s="472"/>
      <c r="I12" s="472"/>
      <c r="J12" s="472"/>
      <c r="K12" s="474"/>
      <c r="L12" s="476"/>
      <c r="M12" s="476"/>
      <c r="N12" s="476"/>
      <c r="O12" s="476"/>
      <c r="P12" s="476"/>
      <c r="Q12" s="476"/>
      <c r="R12" s="476"/>
    </row>
    <row r="13" spans="1:18" ht="12.75" customHeight="1" x14ac:dyDescent="0.15">
      <c r="A13" s="444" t="s">
        <v>572</v>
      </c>
      <c r="B13" s="447"/>
      <c r="C13" s="447"/>
      <c r="D13" s="278"/>
      <c r="E13" s="447"/>
      <c r="F13" s="447"/>
      <c r="G13" s="447"/>
      <c r="H13" s="447"/>
      <c r="I13" s="447"/>
      <c r="J13" s="447"/>
      <c r="K13" s="449"/>
    </row>
    <row r="14" spans="1:18" ht="12.75" customHeight="1" x14ac:dyDescent="0.15">
      <c r="A14" s="479" t="s">
        <v>581</v>
      </c>
      <c r="B14" s="441"/>
      <c r="C14" s="441"/>
      <c r="D14" s="442"/>
      <c r="E14" s="441"/>
      <c r="F14" s="441"/>
      <c r="G14" s="441"/>
      <c r="H14" s="441"/>
      <c r="I14" s="441"/>
      <c r="J14" s="441"/>
      <c r="K14" s="443"/>
      <c r="L14" s="344"/>
      <c r="M14" s="344"/>
      <c r="N14" s="344"/>
      <c r="O14" s="344"/>
      <c r="P14" s="344"/>
      <c r="Q14" s="344"/>
      <c r="R14" s="344"/>
    </row>
    <row r="15" spans="1:18" ht="12.75" customHeight="1" x14ac:dyDescent="0.15">
      <c r="A15" s="444" t="s">
        <v>900</v>
      </c>
      <c r="B15" s="480" t="s">
        <v>338</v>
      </c>
      <c r="C15" s="446" t="s">
        <v>1630</v>
      </c>
      <c r="D15" s="278"/>
      <c r="E15" s="447"/>
      <c r="F15" s="447"/>
      <c r="G15" s="481"/>
      <c r="H15" s="447"/>
      <c r="I15" s="481"/>
      <c r="J15" s="447"/>
      <c r="K15" s="449"/>
    </row>
    <row r="16" spans="1:18" ht="12.75" customHeight="1" x14ac:dyDescent="0.15">
      <c r="A16" s="457" t="s">
        <v>781</v>
      </c>
      <c r="B16" s="471" t="s">
        <v>338</v>
      </c>
      <c r="C16" s="471" t="s">
        <v>338</v>
      </c>
      <c r="D16" s="473"/>
      <c r="E16" s="472"/>
      <c r="F16" s="472"/>
      <c r="G16" s="472"/>
      <c r="H16" s="472"/>
      <c r="I16" s="472"/>
      <c r="J16" s="472"/>
      <c r="K16" s="474"/>
      <c r="L16" s="476"/>
      <c r="M16" s="476"/>
      <c r="N16" s="476"/>
      <c r="O16" s="476"/>
      <c r="P16" s="476"/>
      <c r="Q16" s="476"/>
      <c r="R16" s="476"/>
    </row>
    <row r="17" spans="1:18" ht="12.75" customHeight="1" x14ac:dyDescent="0.15">
      <c r="A17" s="482" t="s">
        <v>822</v>
      </c>
      <c r="B17" s="480" t="s">
        <v>338</v>
      </c>
      <c r="C17" s="480" t="s">
        <v>344</v>
      </c>
      <c r="D17" s="278"/>
      <c r="E17" s="447"/>
      <c r="F17" s="447"/>
      <c r="G17" s="447"/>
      <c r="H17" s="447"/>
      <c r="I17" s="447"/>
      <c r="J17" s="447"/>
      <c r="K17" s="449"/>
    </row>
    <row r="18" spans="1:18" ht="12.75" customHeight="1" x14ac:dyDescent="0.15">
      <c r="A18" s="483" t="s">
        <v>879</v>
      </c>
      <c r="B18" s="441"/>
      <c r="C18" s="441"/>
      <c r="D18" s="442"/>
      <c r="E18" s="441"/>
      <c r="F18" s="441"/>
      <c r="G18" s="441"/>
      <c r="H18" s="441"/>
      <c r="I18" s="441"/>
      <c r="J18" s="441"/>
      <c r="K18" s="443"/>
      <c r="L18" s="344"/>
      <c r="M18" s="344"/>
      <c r="N18" s="344"/>
      <c r="O18" s="344"/>
      <c r="P18" s="344"/>
      <c r="Q18" s="344"/>
      <c r="R18" s="344"/>
    </row>
    <row r="19" spans="1:18" ht="12.75" customHeight="1" x14ac:dyDescent="0.15">
      <c r="A19" s="484" t="s">
        <v>880</v>
      </c>
      <c r="B19" s="441"/>
      <c r="C19" s="441"/>
      <c r="D19" s="442"/>
      <c r="E19" s="441"/>
      <c r="F19" s="441"/>
      <c r="G19" s="441"/>
      <c r="H19" s="441"/>
      <c r="I19" s="441"/>
      <c r="J19" s="441"/>
      <c r="K19" s="443"/>
      <c r="L19" s="344"/>
      <c r="M19" s="344"/>
      <c r="N19" s="344"/>
      <c r="O19" s="344"/>
      <c r="P19" s="344"/>
      <c r="Q19" s="344"/>
      <c r="R19" s="344"/>
    </row>
    <row r="20" spans="1:18" ht="12.75" customHeight="1" x14ac:dyDescent="0.15">
      <c r="A20" s="485" t="s">
        <v>881</v>
      </c>
      <c r="B20" s="446" t="s">
        <v>1636</v>
      </c>
      <c r="C20" s="447"/>
      <c r="D20" s="278"/>
      <c r="E20" s="447"/>
      <c r="F20" s="447"/>
      <c r="G20" s="447"/>
      <c r="H20" s="447"/>
      <c r="I20" s="447"/>
      <c r="J20" s="447"/>
      <c r="K20" s="449"/>
    </row>
    <row r="21" spans="1:18" ht="12.75" customHeight="1" x14ac:dyDescent="0.15">
      <c r="A21" s="486" t="s">
        <v>955</v>
      </c>
      <c r="B21" s="487" t="s">
        <v>1642</v>
      </c>
      <c r="C21" s="472"/>
      <c r="D21" s="473"/>
      <c r="E21" s="472"/>
      <c r="F21" s="472"/>
      <c r="G21" s="472"/>
      <c r="H21" s="472"/>
      <c r="I21" s="472"/>
      <c r="J21" s="472"/>
      <c r="K21" s="474"/>
      <c r="L21" s="476"/>
      <c r="M21" s="476"/>
      <c r="N21" s="476"/>
      <c r="O21" s="476"/>
      <c r="P21" s="476"/>
      <c r="Q21" s="476"/>
      <c r="R21" s="476"/>
    </row>
    <row r="22" spans="1:18" ht="12.75" customHeight="1" x14ac:dyDescent="0.15">
      <c r="A22" s="485" t="s">
        <v>1007</v>
      </c>
      <c r="B22" s="446" t="s">
        <v>1644</v>
      </c>
      <c r="C22" s="447"/>
      <c r="D22" s="278"/>
      <c r="E22" s="447"/>
      <c r="F22" s="447"/>
      <c r="G22" s="481"/>
      <c r="H22" s="481"/>
      <c r="I22" s="481"/>
      <c r="J22" s="481"/>
      <c r="K22" s="449"/>
    </row>
    <row r="23" spans="1:18" ht="12.75" customHeight="1" x14ac:dyDescent="0.15">
      <c r="A23" s="486" t="s">
        <v>1023</v>
      </c>
      <c r="B23" s="487" t="s">
        <v>1646</v>
      </c>
      <c r="C23" s="472"/>
      <c r="D23" s="473"/>
      <c r="E23" s="472"/>
      <c r="F23" s="472"/>
      <c r="G23" s="472"/>
      <c r="H23" s="472"/>
      <c r="I23" s="472"/>
      <c r="J23" s="472"/>
      <c r="K23" s="474"/>
      <c r="L23" s="476"/>
      <c r="M23" s="476"/>
      <c r="N23" s="476"/>
      <c r="O23" s="476"/>
      <c r="P23" s="476"/>
      <c r="Q23" s="476"/>
      <c r="R23" s="476"/>
    </row>
    <row r="24" spans="1:18" ht="12.75" customHeight="1" x14ac:dyDescent="0.15">
      <c r="A24" s="488" t="s">
        <v>1029</v>
      </c>
      <c r="B24" s="446" t="s">
        <v>1649</v>
      </c>
      <c r="C24" s="447"/>
      <c r="D24" s="278"/>
      <c r="E24" s="447"/>
      <c r="F24" s="447"/>
      <c r="G24" s="481"/>
      <c r="H24" s="481"/>
      <c r="I24" s="481"/>
      <c r="J24" s="481"/>
      <c r="K24" s="449"/>
    </row>
    <row r="25" spans="1:18" ht="12.75" customHeight="1" x14ac:dyDescent="0.15">
      <c r="A25" s="486" t="s">
        <v>1050</v>
      </c>
      <c r="B25" s="487" t="s">
        <v>1652</v>
      </c>
      <c r="C25" s="472"/>
      <c r="D25" s="473"/>
      <c r="E25" s="472"/>
      <c r="F25" s="472"/>
      <c r="G25" s="472"/>
      <c r="H25" s="472"/>
      <c r="I25" s="472"/>
      <c r="J25" s="472"/>
      <c r="K25" s="474"/>
      <c r="L25" s="476"/>
      <c r="M25" s="476"/>
      <c r="N25" s="476"/>
      <c r="O25" s="476"/>
      <c r="P25" s="476"/>
      <c r="Q25" s="476"/>
      <c r="R25" s="476"/>
    </row>
    <row r="26" spans="1:18" ht="12.75" customHeight="1" x14ac:dyDescent="0.15">
      <c r="A26" s="488" t="s">
        <v>1059</v>
      </c>
      <c r="B26" s="489" t="s">
        <v>1653</v>
      </c>
      <c r="C26" s="447"/>
      <c r="D26" s="278"/>
      <c r="E26" s="481"/>
      <c r="F26" s="481"/>
      <c r="G26" s="481"/>
      <c r="H26" s="481"/>
      <c r="I26" s="481"/>
      <c r="J26" s="481"/>
      <c r="K26" s="449"/>
    </row>
    <row r="27" spans="1:18" ht="12.75" customHeight="1" x14ac:dyDescent="0.15">
      <c r="A27" s="490" t="s">
        <v>1070</v>
      </c>
      <c r="B27" s="441"/>
      <c r="C27" s="441"/>
      <c r="D27" s="442"/>
      <c r="E27" s="441"/>
      <c r="F27" s="441"/>
      <c r="G27" s="441"/>
      <c r="H27" s="441"/>
      <c r="I27" s="441"/>
      <c r="J27" s="441"/>
      <c r="K27" s="443"/>
      <c r="L27" s="344"/>
      <c r="M27" s="344"/>
      <c r="N27" s="344"/>
      <c r="O27" s="344"/>
      <c r="P27" s="344"/>
      <c r="Q27" s="344"/>
      <c r="R27" s="344"/>
    </row>
    <row r="28" spans="1:18" ht="12.75" customHeight="1" x14ac:dyDescent="0.15">
      <c r="A28" s="485" t="s">
        <v>1071</v>
      </c>
      <c r="B28" s="446" t="s">
        <v>1658</v>
      </c>
      <c r="C28" s="447"/>
      <c r="D28" s="278"/>
      <c r="E28" s="447"/>
      <c r="F28" s="447"/>
      <c r="G28" s="447"/>
      <c r="H28" s="447"/>
      <c r="I28" s="447"/>
      <c r="J28" s="447"/>
      <c r="K28" s="449"/>
    </row>
    <row r="29" spans="1:18" ht="12.75" customHeight="1" x14ac:dyDescent="0.15">
      <c r="A29" s="491" t="s">
        <v>1090</v>
      </c>
      <c r="B29" s="471" t="s">
        <v>338</v>
      </c>
      <c r="C29" s="472"/>
      <c r="D29" s="473"/>
      <c r="E29" s="472"/>
      <c r="F29" s="472"/>
      <c r="G29" s="472"/>
      <c r="H29" s="472"/>
      <c r="I29" s="472"/>
      <c r="J29" s="472"/>
      <c r="K29" s="474"/>
      <c r="L29" s="476"/>
      <c r="M29" s="476"/>
      <c r="N29" s="476"/>
      <c r="O29" s="476"/>
      <c r="P29" s="476"/>
      <c r="Q29" s="476"/>
      <c r="R29" s="476"/>
    </row>
    <row r="30" spans="1:18" ht="12.75" customHeight="1" x14ac:dyDescent="0.15">
      <c r="A30" s="485" t="s">
        <v>1100</v>
      </c>
      <c r="B30" s="446" t="s">
        <v>1652</v>
      </c>
      <c r="C30" s="447"/>
      <c r="D30" s="278"/>
      <c r="E30" s="447"/>
      <c r="F30" s="447"/>
      <c r="G30" s="447"/>
      <c r="H30" s="447"/>
      <c r="I30" s="447"/>
      <c r="J30" s="447"/>
      <c r="K30" s="449"/>
    </row>
    <row r="31" spans="1:18" ht="12.75" customHeight="1" x14ac:dyDescent="0.15">
      <c r="A31" s="492" t="s">
        <v>1116</v>
      </c>
      <c r="B31" s="487" t="s">
        <v>1652</v>
      </c>
      <c r="C31" s="472"/>
      <c r="D31" s="473"/>
      <c r="E31" s="472"/>
      <c r="F31" s="472"/>
      <c r="G31" s="472"/>
      <c r="H31" s="472"/>
      <c r="I31" s="472"/>
      <c r="J31" s="472"/>
      <c r="K31" s="474"/>
      <c r="L31" s="476"/>
      <c r="M31" s="476"/>
      <c r="N31" s="476"/>
      <c r="O31" s="476"/>
      <c r="P31" s="476"/>
      <c r="Q31" s="476"/>
      <c r="R31" s="476"/>
    </row>
    <row r="32" spans="1:18" ht="12.75" customHeight="1" x14ac:dyDescent="0.15">
      <c r="A32" s="488" t="s">
        <v>1128</v>
      </c>
      <c r="B32" s="480" t="s">
        <v>338</v>
      </c>
      <c r="C32" s="447"/>
      <c r="D32" s="278"/>
      <c r="E32" s="447"/>
      <c r="F32" s="447"/>
      <c r="G32" s="447"/>
      <c r="H32" s="447"/>
      <c r="I32" s="447"/>
      <c r="J32" s="447"/>
      <c r="K32" s="449"/>
    </row>
    <row r="33" spans="1:18" ht="12.75" customHeight="1" x14ac:dyDescent="0.15">
      <c r="A33" s="491" t="s">
        <v>1130</v>
      </c>
      <c r="B33" s="471" t="s">
        <v>338</v>
      </c>
      <c r="C33" s="472"/>
      <c r="D33" s="473"/>
      <c r="E33" s="472"/>
      <c r="F33" s="472"/>
      <c r="G33" s="472"/>
      <c r="H33" s="472"/>
      <c r="I33" s="472"/>
      <c r="J33" s="472"/>
      <c r="K33" s="474"/>
      <c r="L33" s="476"/>
      <c r="M33" s="476"/>
      <c r="N33" s="476"/>
      <c r="O33" s="476"/>
      <c r="P33" s="476"/>
      <c r="Q33" s="476"/>
      <c r="R33" s="476"/>
    </row>
    <row r="34" spans="1:18" ht="12.75" customHeight="1" x14ac:dyDescent="0.15">
      <c r="A34" s="488" t="s">
        <v>1145</v>
      </c>
      <c r="B34" s="480" t="s">
        <v>338</v>
      </c>
      <c r="C34" s="447"/>
      <c r="D34" s="278"/>
      <c r="E34" s="447"/>
      <c r="F34" s="447"/>
      <c r="G34" s="481"/>
      <c r="H34" s="481"/>
      <c r="I34" s="481"/>
      <c r="J34" s="481"/>
      <c r="K34" s="449"/>
    </row>
    <row r="35" spans="1:18" ht="12.75" customHeight="1" x14ac:dyDescent="0.15">
      <c r="A35" s="491" t="s">
        <v>1151</v>
      </c>
      <c r="B35" s="471" t="s">
        <v>338</v>
      </c>
      <c r="C35" s="472"/>
      <c r="D35" s="473"/>
      <c r="E35" s="472"/>
      <c r="F35" s="472"/>
      <c r="G35" s="472"/>
      <c r="H35" s="472"/>
      <c r="I35" s="472"/>
      <c r="J35" s="472"/>
      <c r="K35" s="474"/>
      <c r="L35" s="476"/>
      <c r="M35" s="476"/>
      <c r="N35" s="476"/>
      <c r="O35" s="476"/>
      <c r="P35" s="476"/>
      <c r="Q35" s="476"/>
      <c r="R35" s="476"/>
    </row>
    <row r="36" spans="1:18" ht="12.75" customHeight="1" x14ac:dyDescent="0.15">
      <c r="A36" s="485" t="s">
        <v>1153</v>
      </c>
      <c r="B36" s="480" t="s">
        <v>338</v>
      </c>
      <c r="C36" s="447"/>
      <c r="D36" s="278"/>
      <c r="E36" s="447"/>
      <c r="F36" s="447"/>
      <c r="G36" s="447"/>
      <c r="H36" s="447"/>
      <c r="I36" s="447"/>
      <c r="J36" s="447"/>
      <c r="K36" s="449"/>
    </row>
    <row r="37" spans="1:18" ht="12.75" customHeight="1" x14ac:dyDescent="0.15">
      <c r="A37" s="491" t="s">
        <v>1159</v>
      </c>
      <c r="B37" s="471" t="s">
        <v>338</v>
      </c>
      <c r="C37" s="472"/>
      <c r="D37" s="473"/>
      <c r="E37" s="472"/>
      <c r="F37" s="472"/>
      <c r="G37" s="472"/>
      <c r="H37" s="472"/>
      <c r="I37" s="472"/>
      <c r="J37" s="472"/>
      <c r="K37" s="474"/>
      <c r="L37" s="476"/>
      <c r="M37" s="476"/>
      <c r="N37" s="476"/>
      <c r="O37" s="476"/>
      <c r="P37" s="476"/>
      <c r="Q37" s="476"/>
      <c r="R37" s="476"/>
    </row>
    <row r="38" spans="1:18" ht="12.75" customHeight="1" x14ac:dyDescent="0.15">
      <c r="A38" s="485" t="s">
        <v>1166</v>
      </c>
      <c r="B38" s="446" t="s">
        <v>1662</v>
      </c>
      <c r="C38" s="447"/>
      <c r="D38" s="278"/>
      <c r="E38" s="447"/>
      <c r="F38" s="447"/>
      <c r="G38" s="447"/>
      <c r="H38" s="447"/>
      <c r="I38" s="447"/>
      <c r="J38" s="447"/>
      <c r="K38" s="449"/>
    </row>
    <row r="39" spans="1:18" ht="12.75" customHeight="1" x14ac:dyDescent="0.15">
      <c r="A39" s="491" t="s">
        <v>1179</v>
      </c>
      <c r="B39" s="471" t="s">
        <v>338</v>
      </c>
      <c r="C39" s="472"/>
      <c r="D39" s="473"/>
      <c r="E39" s="472"/>
      <c r="F39" s="472"/>
      <c r="G39" s="472"/>
      <c r="H39" s="472"/>
      <c r="I39" s="472"/>
      <c r="J39" s="472"/>
      <c r="K39" s="474"/>
      <c r="L39" s="476"/>
      <c r="M39" s="476"/>
      <c r="N39" s="476"/>
      <c r="O39" s="476"/>
      <c r="P39" s="476"/>
      <c r="Q39" s="476"/>
      <c r="R39" s="476"/>
    </row>
    <row r="40" spans="1:18" ht="12.75" customHeight="1" x14ac:dyDescent="0.15">
      <c r="A40" s="485" t="s">
        <v>1184</v>
      </c>
      <c r="B40" s="480" t="s">
        <v>338</v>
      </c>
      <c r="C40" s="447"/>
      <c r="D40" s="278"/>
      <c r="E40" s="447"/>
      <c r="F40" s="447"/>
      <c r="G40" s="447"/>
      <c r="H40" s="447"/>
      <c r="I40" s="447"/>
      <c r="J40" s="447"/>
      <c r="K40" s="449"/>
    </row>
    <row r="41" spans="1:18" ht="12.75" customHeight="1" x14ac:dyDescent="0.15">
      <c r="A41" s="491" t="s">
        <v>1187</v>
      </c>
      <c r="B41" s="471" t="s">
        <v>338</v>
      </c>
      <c r="C41" s="472"/>
      <c r="D41" s="473"/>
      <c r="E41" s="472"/>
      <c r="F41" s="472"/>
      <c r="G41" s="472"/>
      <c r="H41" s="472"/>
      <c r="I41" s="472"/>
      <c r="J41" s="472"/>
      <c r="K41" s="474"/>
      <c r="L41" s="476"/>
      <c r="M41" s="476"/>
      <c r="N41" s="476"/>
      <c r="O41" s="476"/>
      <c r="P41" s="476"/>
      <c r="Q41" s="476"/>
      <c r="R41" s="476"/>
    </row>
    <row r="42" spans="1:18" ht="12.75" customHeight="1" x14ac:dyDescent="0.15">
      <c r="A42" s="485" t="s">
        <v>1189</v>
      </c>
      <c r="B42" s="480" t="s">
        <v>338</v>
      </c>
      <c r="C42" s="447"/>
      <c r="D42" s="278"/>
      <c r="E42" s="447"/>
      <c r="F42" s="449"/>
      <c r="G42" s="447"/>
      <c r="H42" s="447"/>
      <c r="I42" s="447"/>
      <c r="J42" s="447"/>
      <c r="K42" s="449"/>
    </row>
    <row r="43" spans="1:18" ht="12.75" customHeight="1" x14ac:dyDescent="0.15">
      <c r="A43" s="491" t="s">
        <v>1199</v>
      </c>
      <c r="B43" s="471" t="s">
        <v>338</v>
      </c>
      <c r="C43" s="472"/>
      <c r="D43" s="473"/>
      <c r="E43" s="472"/>
      <c r="F43" s="472"/>
      <c r="G43" s="472"/>
      <c r="H43" s="472"/>
      <c r="I43" s="472"/>
      <c r="J43" s="472"/>
      <c r="K43" s="474"/>
      <c r="L43" s="476"/>
      <c r="M43" s="476"/>
      <c r="N43" s="476"/>
      <c r="O43" s="476"/>
      <c r="P43" s="476"/>
      <c r="Q43" s="476"/>
      <c r="R43" s="476"/>
    </row>
    <row r="44" spans="1:18" ht="12.75" customHeight="1" x14ac:dyDescent="0.15">
      <c r="A44" s="484" t="s">
        <v>1211</v>
      </c>
      <c r="B44" s="440"/>
      <c r="C44" s="440"/>
      <c r="D44" s="493"/>
      <c r="E44" s="440"/>
      <c r="F44" s="440"/>
      <c r="G44" s="440"/>
      <c r="H44" s="440"/>
      <c r="I44" s="440"/>
      <c r="J44" s="440"/>
      <c r="K44" s="440"/>
      <c r="L44" s="493"/>
      <c r="M44" s="493"/>
      <c r="N44" s="493"/>
      <c r="O44" s="493"/>
      <c r="P44" s="493"/>
      <c r="Q44" s="493"/>
      <c r="R44" s="493"/>
    </row>
    <row r="45" spans="1:18" ht="12.75" customHeight="1" x14ac:dyDescent="0.15">
      <c r="A45" s="485" t="s">
        <v>1213</v>
      </c>
      <c r="B45" s="480" t="s">
        <v>338</v>
      </c>
      <c r="C45" s="447"/>
      <c r="D45" s="278"/>
      <c r="E45" s="449"/>
      <c r="F45" s="449"/>
      <c r="G45" s="447"/>
      <c r="H45" s="447"/>
      <c r="I45" s="447"/>
      <c r="J45" s="447"/>
      <c r="K45" s="449"/>
    </row>
    <row r="46" spans="1:18" ht="12.75" customHeight="1" x14ac:dyDescent="0.15">
      <c r="A46" s="491" t="s">
        <v>1240</v>
      </c>
      <c r="B46" s="471" t="s">
        <v>338</v>
      </c>
      <c r="C46" s="472"/>
      <c r="D46" s="473"/>
      <c r="E46" s="472"/>
      <c r="F46" s="472"/>
      <c r="G46" s="472"/>
      <c r="H46" s="472"/>
      <c r="I46" s="472"/>
      <c r="J46" s="472"/>
      <c r="K46" s="474"/>
      <c r="L46" s="476"/>
      <c r="M46" s="476"/>
      <c r="N46" s="476"/>
      <c r="O46" s="476"/>
      <c r="P46" s="476"/>
      <c r="Q46" s="476"/>
      <c r="R46" s="476"/>
    </row>
    <row r="47" spans="1:18" ht="12.75" customHeight="1" x14ac:dyDescent="0.15">
      <c r="A47" s="485" t="s">
        <v>1247</v>
      </c>
      <c r="B47" s="494" t="s">
        <v>338</v>
      </c>
      <c r="C47" s="447"/>
      <c r="D47" s="278"/>
      <c r="E47" s="495"/>
      <c r="F47" s="447"/>
      <c r="G47" s="447"/>
      <c r="H47" s="447"/>
      <c r="I47" s="447"/>
      <c r="J47" s="447"/>
      <c r="K47" s="449"/>
    </row>
    <row r="48" spans="1:18" ht="12.75" customHeight="1" x14ac:dyDescent="0.15">
      <c r="A48" s="491" t="s">
        <v>1264</v>
      </c>
      <c r="B48" s="471" t="s">
        <v>1679</v>
      </c>
      <c r="C48" s="472"/>
      <c r="D48" s="473"/>
      <c r="E48" s="472"/>
      <c r="F48" s="472"/>
      <c r="G48" s="472"/>
      <c r="H48" s="472"/>
      <c r="I48" s="472"/>
      <c r="J48" s="472"/>
      <c r="K48" s="474"/>
      <c r="L48" s="476"/>
      <c r="M48" s="476"/>
      <c r="N48" s="476"/>
      <c r="O48" s="476"/>
      <c r="P48" s="476"/>
      <c r="Q48" s="476"/>
      <c r="R48" s="476"/>
    </row>
    <row r="49" spans="1:18" ht="12.75" customHeight="1" x14ac:dyDescent="0.15">
      <c r="A49" s="485" t="s">
        <v>1278</v>
      </c>
      <c r="B49" s="480" t="s">
        <v>338</v>
      </c>
      <c r="C49" s="447"/>
      <c r="D49" s="278"/>
      <c r="E49" s="447"/>
      <c r="F49" s="447"/>
      <c r="G49" s="495"/>
      <c r="H49" s="495"/>
      <c r="I49" s="495"/>
      <c r="J49" s="449"/>
      <c r="K49" s="449"/>
    </row>
    <row r="50" spans="1:18" ht="12.75" customHeight="1" x14ac:dyDescent="0.15">
      <c r="A50" s="491" t="s">
        <v>1287</v>
      </c>
      <c r="B50" s="471" t="s">
        <v>338</v>
      </c>
      <c r="C50" s="472"/>
      <c r="D50" s="473"/>
      <c r="E50" s="472"/>
      <c r="F50" s="472"/>
      <c r="G50" s="472"/>
      <c r="H50" s="472"/>
      <c r="I50" s="472"/>
      <c r="J50" s="472"/>
      <c r="K50" s="474"/>
      <c r="L50" s="476"/>
      <c r="M50" s="476"/>
      <c r="N50" s="476"/>
      <c r="O50" s="476"/>
      <c r="P50" s="476"/>
      <c r="Q50" s="476"/>
      <c r="R50" s="476"/>
    </row>
    <row r="51" spans="1:18" ht="12.75" customHeight="1" x14ac:dyDescent="0.15">
      <c r="A51" s="485" t="s">
        <v>1295</v>
      </c>
      <c r="B51" s="446" t="s">
        <v>1683</v>
      </c>
      <c r="C51" s="447"/>
      <c r="D51" s="278"/>
      <c r="E51" s="447"/>
      <c r="F51" s="447"/>
      <c r="G51" s="447"/>
      <c r="H51" s="447"/>
      <c r="I51" s="447"/>
      <c r="J51" s="447"/>
      <c r="K51" s="449"/>
    </row>
    <row r="52" spans="1:18" ht="12.75" customHeight="1" x14ac:dyDescent="0.15">
      <c r="A52" s="491" t="s">
        <v>1307</v>
      </c>
      <c r="B52" s="471" t="s">
        <v>338</v>
      </c>
      <c r="C52" s="472"/>
      <c r="D52" s="473"/>
      <c r="E52" s="472"/>
      <c r="F52" s="472"/>
      <c r="G52" s="472"/>
      <c r="H52" s="472"/>
      <c r="I52" s="472"/>
      <c r="J52" s="472"/>
      <c r="K52" s="474"/>
      <c r="L52" s="476"/>
      <c r="M52" s="476"/>
      <c r="N52" s="476"/>
      <c r="O52" s="476"/>
      <c r="P52" s="476"/>
      <c r="Q52" s="476"/>
      <c r="R52" s="476"/>
    </row>
    <row r="53" spans="1:18" ht="12.75" customHeight="1" x14ac:dyDescent="0.15">
      <c r="A53" s="496"/>
      <c r="B53" s="278"/>
      <c r="E53" s="278"/>
      <c r="F53" s="278"/>
      <c r="G53" s="278"/>
      <c r="H53" s="278"/>
      <c r="I53" s="278"/>
      <c r="J53" s="278"/>
    </row>
    <row r="54" spans="1:18" ht="12.75" customHeight="1" x14ac:dyDescent="0.15">
      <c r="A54" s="496"/>
      <c r="B54" s="278"/>
      <c r="E54" s="278"/>
      <c r="F54" s="278"/>
      <c r="G54" s="278"/>
      <c r="H54" s="278"/>
      <c r="I54" s="278"/>
      <c r="J54" s="278"/>
    </row>
    <row r="55" spans="1:18" ht="12.75" customHeight="1" x14ac:dyDescent="0.15">
      <c r="A55" s="496"/>
      <c r="B55" s="278"/>
      <c r="E55" s="278"/>
      <c r="F55" s="278"/>
      <c r="G55" s="278"/>
      <c r="H55" s="278"/>
      <c r="I55" s="278"/>
      <c r="J55" s="278"/>
    </row>
    <row r="56" spans="1:18" ht="12.75" customHeight="1" x14ac:dyDescent="0.15">
      <c r="A56" s="496"/>
      <c r="B56" s="278"/>
      <c r="E56" s="278"/>
      <c r="F56" s="278"/>
      <c r="G56" s="278"/>
      <c r="H56" s="278"/>
      <c r="I56" s="278"/>
      <c r="J56" s="278"/>
    </row>
    <row r="57" spans="1:18" ht="12.75" customHeight="1" x14ac:dyDescent="0.15">
      <c r="A57" s="496"/>
      <c r="B57" s="278"/>
      <c r="E57" s="278"/>
      <c r="F57" s="278"/>
      <c r="G57" s="278"/>
      <c r="H57" s="278"/>
      <c r="I57" s="278"/>
      <c r="J57" s="278"/>
    </row>
    <row r="58" spans="1:18" ht="12.75" customHeight="1" x14ac:dyDescent="0.15">
      <c r="A58" s="496"/>
      <c r="B58" s="278"/>
      <c r="E58" s="278"/>
      <c r="G58" s="278"/>
      <c r="H58" s="278"/>
      <c r="I58" s="278"/>
      <c r="J58" s="278"/>
    </row>
    <row r="59" spans="1:18" ht="12.75" customHeight="1" x14ac:dyDescent="0.15">
      <c r="A59" s="496"/>
      <c r="G59" s="278"/>
      <c r="H59" s="278"/>
      <c r="I59" s="278"/>
      <c r="J59" s="278"/>
    </row>
    <row r="60" spans="1:18" ht="12.75" customHeight="1" x14ac:dyDescent="0.15">
      <c r="A60" s="496"/>
      <c r="B60" s="497"/>
      <c r="E60" s="497"/>
      <c r="G60" s="278"/>
      <c r="H60" s="278"/>
      <c r="I60" s="278"/>
      <c r="J60" s="278"/>
    </row>
    <row r="61" spans="1:18" ht="12.75" customHeight="1" x14ac:dyDescent="0.15">
      <c r="A61" s="496"/>
      <c r="B61" s="278"/>
      <c r="E61" s="278"/>
    </row>
    <row r="62" spans="1:18" ht="12.75" customHeight="1" x14ac:dyDescent="0.15">
      <c r="A62" s="496"/>
      <c r="B62" s="278"/>
      <c r="E62" s="278"/>
    </row>
    <row r="63" spans="1:18" ht="13" x14ac:dyDescent="0.15">
      <c r="A63" s="496"/>
      <c r="B63" s="278"/>
      <c r="E63" s="278"/>
    </row>
    <row r="64" spans="1:18" ht="13" x14ac:dyDescent="0.15">
      <c r="A64" s="496"/>
      <c r="B64" s="278"/>
      <c r="E64" s="278"/>
    </row>
    <row r="65" spans="1:5" ht="13" x14ac:dyDescent="0.15">
      <c r="A65" s="496"/>
      <c r="B65" s="278"/>
      <c r="E65" s="278"/>
    </row>
    <row r="66" spans="1:5" ht="13" x14ac:dyDescent="0.15">
      <c r="A66" s="496"/>
      <c r="B66" s="278"/>
      <c r="E66" s="278"/>
    </row>
    <row r="67" spans="1:5" ht="13" x14ac:dyDescent="0.15">
      <c r="A67" s="496"/>
      <c r="B67" s="278"/>
      <c r="E67" s="278"/>
    </row>
    <row r="68" spans="1:5" ht="13" x14ac:dyDescent="0.15">
      <c r="A68" s="496"/>
      <c r="B68" s="278"/>
      <c r="E68" s="278"/>
    </row>
    <row r="69" spans="1:5" ht="13" x14ac:dyDescent="0.15">
      <c r="A69" s="496"/>
      <c r="B69" s="278"/>
      <c r="E69" s="278"/>
    </row>
    <row r="70" spans="1:5" ht="13" x14ac:dyDescent="0.15">
      <c r="A70" s="496"/>
      <c r="B70" s="278"/>
      <c r="E70" s="278"/>
    </row>
    <row r="71" spans="1:5" ht="13" x14ac:dyDescent="0.15">
      <c r="A71" s="496"/>
      <c r="B71" s="278"/>
      <c r="E71" s="278"/>
    </row>
    <row r="72" spans="1:5" ht="13" x14ac:dyDescent="0.15">
      <c r="A72" s="496"/>
    </row>
    <row r="73" spans="1:5" ht="13" x14ac:dyDescent="0.15">
      <c r="A73" s="496"/>
    </row>
    <row r="74" spans="1:5" ht="13" x14ac:dyDescent="0.15">
      <c r="A74" s="496"/>
    </row>
    <row r="75" spans="1:5" ht="13" x14ac:dyDescent="0.15">
      <c r="A75" s="496"/>
    </row>
    <row r="76" spans="1:5" ht="13" x14ac:dyDescent="0.15">
      <c r="A76" s="496"/>
    </row>
    <row r="77" spans="1:5" ht="13" x14ac:dyDescent="0.15">
      <c r="A77" s="496"/>
    </row>
    <row r="78" spans="1:5" ht="13" x14ac:dyDescent="0.15">
      <c r="A78" s="496"/>
    </row>
    <row r="79" spans="1:5" ht="13" x14ac:dyDescent="0.15">
      <c r="A79" s="496"/>
    </row>
    <row r="80" spans="1:5" ht="13" x14ac:dyDescent="0.15">
      <c r="A80" s="496"/>
    </row>
    <row r="81" spans="1:1" ht="13" x14ac:dyDescent="0.15">
      <c r="A81" s="496"/>
    </row>
    <row r="82" spans="1:1" ht="13" x14ac:dyDescent="0.15">
      <c r="A82" s="496"/>
    </row>
    <row r="83" spans="1:1" ht="13" x14ac:dyDescent="0.15">
      <c r="A83" s="496"/>
    </row>
    <row r="84" spans="1:1" ht="13" x14ac:dyDescent="0.15">
      <c r="A84" s="496"/>
    </row>
    <row r="85" spans="1:1" ht="13" x14ac:dyDescent="0.15">
      <c r="A85" s="496"/>
    </row>
    <row r="86" spans="1:1" ht="13" x14ac:dyDescent="0.15">
      <c r="A86" s="496"/>
    </row>
    <row r="87" spans="1:1" ht="13" x14ac:dyDescent="0.15">
      <c r="A87" s="496"/>
    </row>
    <row r="88" spans="1:1" ht="13" x14ac:dyDescent="0.15">
      <c r="A88" s="496"/>
    </row>
    <row r="89" spans="1:1" ht="13" x14ac:dyDescent="0.15">
      <c r="A89" s="496"/>
    </row>
    <row r="90" spans="1:1" ht="13" x14ac:dyDescent="0.15">
      <c r="A90" s="496"/>
    </row>
    <row r="91" spans="1:1" ht="13" x14ac:dyDescent="0.15">
      <c r="A91" s="496"/>
    </row>
    <row r="92" spans="1:1" ht="13" x14ac:dyDescent="0.15">
      <c r="A92" s="496"/>
    </row>
    <row r="93" spans="1:1" ht="13" x14ac:dyDescent="0.15">
      <c r="A93" s="496"/>
    </row>
    <row r="94" spans="1:1" ht="13" x14ac:dyDescent="0.15">
      <c r="A94" s="496"/>
    </row>
    <row r="95" spans="1:1" ht="13" x14ac:dyDescent="0.15">
      <c r="A95" s="496"/>
    </row>
    <row r="96" spans="1:1" ht="13" x14ac:dyDescent="0.15">
      <c r="A96" s="496"/>
    </row>
  </sheetData>
  <hyperlinks>
    <hyperlink ref="B4" r:id="rId1"/>
    <hyperlink ref="C4" r:id="rId2"/>
    <hyperlink ref="D4" r:id="rId3"/>
    <hyperlink ref="E4" r:id="rId4"/>
    <hyperlink ref="F4" r:id="rId5"/>
    <hyperlink ref="G4" r:id="rId6"/>
    <hyperlink ref="H4" r:id="rId7"/>
    <hyperlink ref="I4" r:id="rId8"/>
    <hyperlink ref="J4" r:id="rId9"/>
    <hyperlink ref="K4" r:id="rId10"/>
    <hyperlink ref="L4" r:id="rId11"/>
    <hyperlink ref="M4" r:id="rId12"/>
    <hyperlink ref="N4" r:id="rId13"/>
    <hyperlink ref="O4" r:id="rId14"/>
    <hyperlink ref="P4" r:id="rId15"/>
    <hyperlink ref="Q4" r:id="rId16"/>
    <hyperlink ref="R4" r:id="rId17"/>
    <hyperlink ref="B12" r:id="rId1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8</vt:i4>
      </vt:variant>
    </vt:vector>
  </HeadingPairs>
  <TitlesOfParts>
    <vt:vector size="8" baseType="lpstr">
      <vt:lpstr>US State and Local Policies</vt:lpstr>
      <vt:lpstr>BestPracticesReferences</vt:lpstr>
      <vt:lpstr>GuidelineAdoptionRates</vt:lpstr>
      <vt:lpstr>Canadian Local Policies</vt:lpstr>
      <vt:lpstr>Canadian Open Data Portals</vt:lpstr>
      <vt:lpstr>US Policy Hall of Fame</vt:lpstr>
      <vt:lpstr>シート7</vt:lpstr>
      <vt:lpstr>International Policy Comparison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Utilisateur de Microsoft Office</cp:lastModifiedBy>
  <dcterms:modified xsi:type="dcterms:W3CDTF">2017-09-29T00:56:34Z</dcterms:modified>
</cp:coreProperties>
</file>