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lwaukeetool-my.sharepoint.com/personal/carl_westerby_milwaukeetool_com/Documents/Desktop/"/>
    </mc:Choice>
  </mc:AlternateContent>
  <xr:revisionPtr revIDLastSave="6" documentId="8_{F383C870-510B-4B77-B854-2D1B5DD88B83}" xr6:coauthVersionLast="47" xr6:coauthVersionMax="47" xr10:uidLastSave="{67271661-4F99-4874-A677-E68465BC3141}"/>
  <bookViews>
    <workbookView xWindow="1800" yWindow="90" windowWidth="21600" windowHeight="12300" activeTab="1" xr2:uid="{7F8A6DDD-28EB-4449-81AA-95632D834FCE}"/>
  </bookViews>
  <sheets>
    <sheet name="Template" sheetId="6" r:id="rId1"/>
    <sheet name="ME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6" l="1"/>
  <c r="C2" i="6"/>
  <c r="G1" i="6" s="1"/>
  <c r="F5" i="6"/>
  <c r="E5" i="6"/>
  <c r="D5" i="6"/>
  <c r="C5" i="6"/>
  <c r="F4" i="6"/>
  <c r="E4" i="6"/>
  <c r="D4" i="6"/>
  <c r="C4" i="6"/>
  <c r="F3" i="6"/>
  <c r="E3" i="6"/>
  <c r="D3" i="6"/>
  <c r="C3" i="6"/>
  <c r="P2" i="6"/>
  <c r="J2" i="6"/>
  <c r="J7" i="6" s="1"/>
  <c r="J8" i="6" s="1"/>
  <c r="F2" i="6"/>
  <c r="E2" i="6"/>
  <c r="D2" i="6"/>
  <c r="G1" i="2" l="1"/>
  <c r="C2" i="2"/>
  <c r="J8" i="2" l="1"/>
  <c r="P2" i="2"/>
  <c r="F5" i="2"/>
  <c r="E5" i="2"/>
  <c r="D5" i="2"/>
  <c r="C5" i="2"/>
  <c r="F4" i="2"/>
  <c r="E4" i="2"/>
  <c r="D4" i="2"/>
  <c r="C4" i="2"/>
  <c r="F3" i="2"/>
  <c r="E3" i="2"/>
  <c r="D3" i="2"/>
  <c r="C3" i="2"/>
  <c r="J2" i="2"/>
  <c r="J7" i="2" s="1"/>
  <c r="F2" i="2"/>
  <c r="E2" i="2"/>
  <c r="D2" i="2"/>
</calcChain>
</file>

<file path=xl/sharedStrings.xml><?xml version="1.0" encoding="utf-8"?>
<sst xmlns="http://schemas.openxmlformats.org/spreadsheetml/2006/main" count="31" uniqueCount="17">
  <si>
    <t>ROIC</t>
  </si>
  <si>
    <t>Sales</t>
  </si>
  <si>
    <t>EPS</t>
  </si>
  <si>
    <t>Book Value/Share</t>
  </si>
  <si>
    <t>Cash</t>
  </si>
  <si>
    <t>Current</t>
  </si>
  <si>
    <t>Years/Number</t>
  </si>
  <si>
    <t>Current Price</t>
  </si>
  <si>
    <t>Current EPS</t>
  </si>
  <si>
    <t>Future PE</t>
  </si>
  <si>
    <t>Future Growth Rate</t>
  </si>
  <si>
    <t>Discount Rate</t>
  </si>
  <si>
    <t>Intrinisc Value</t>
  </si>
  <si>
    <t>MOS</t>
  </si>
  <si>
    <t>Historical PE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</si>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</sst>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10" fontId="0" fillId="0" borderId="1" xfId="0" applyNumberFormat="1" applyBorder="1"/>
    <xf numFmtId="164" fontId="3" fillId="0" borderId="1" xfId="2" applyNumberFormat="1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3" fillId="0" borderId="7" xfId="2" applyNumberFormat="1" applyFont="1" applyBorder="1"/>
    <xf numFmtId="0" fontId="0" fillId="0" borderId="8" xfId="0" applyBorder="1"/>
    <xf numFmtId="164" fontId="3" fillId="0" borderId="9" xfId="2" applyNumberFormat="1" applyFont="1" applyBorder="1"/>
    <xf numFmtId="164" fontId="3" fillId="0" borderId="10" xfId="2" applyNumberFormat="1" applyFont="1" applyBorder="1"/>
    <xf numFmtId="164" fontId="2" fillId="0" borderId="1" xfId="0" applyNumberFormat="1" applyFont="1" applyBorder="1"/>
    <xf numFmtId="10" fontId="2" fillId="0" borderId="1" xfId="0" applyNumberFormat="1" applyFont="1" applyBorder="1"/>
    <xf numFmtId="9" fontId="2" fillId="0" borderId="9" xfId="0" applyNumberFormat="1" applyFont="1" applyBorder="1"/>
    <xf numFmtId="0" fontId="2" fillId="2" borderId="5" xfId="0" applyFont="1" applyFill="1" applyBorder="1"/>
    <xf numFmtId="0" fontId="2" fillId="2" borderId="7" xfId="0" applyFont="1" applyFill="1" applyBorder="1"/>
    <xf numFmtId="9" fontId="2" fillId="2" borderId="7" xfId="0" applyNumberFormat="1" applyFont="1" applyFill="1" applyBorder="1"/>
    <xf numFmtId="9" fontId="2" fillId="2" borderId="10" xfId="0" applyNumberFormat="1" applyFont="1" applyFill="1" applyBorder="1"/>
    <xf numFmtId="0" fontId="3" fillId="0" borderId="5" xfId="0" applyFont="1" applyBorder="1"/>
    <xf numFmtId="44" fontId="2" fillId="2" borderId="1" xfId="1" applyFont="1" applyFill="1" applyBorder="1"/>
    <xf numFmtId="0" fontId="0" fillId="0" borderId="2" xfId="0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</cellXfs>
  <cellStyles count="3">
    <cellStyle name="Currency" xfId="1" builtinId="4"/>
    <cellStyle name="Normal" xfId="0" builtinId="0"/>
    <cellStyle name="Percent" xfId="2" builtinId="5"/>
  </cellStyles>
  <dxfs count="6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970B-F36F-4C4C-A941-13E4A583FFAF}">
  <dimension ref="A1:P23"/>
  <sheetViews>
    <sheetView workbookViewId="0">
      <selection activeCell="P3" sqref="P3"/>
    </sheetView>
  </sheetViews>
  <sheetFormatPr defaultRowHeight="15" x14ac:dyDescent="0.25"/>
  <cols>
    <col min="1" max="1" width="14" bestFit="1" customWidth="1"/>
    <col min="5" max="5" width="17" bestFit="1" customWidth="1"/>
    <col min="9" max="9" width="18.5703125" bestFit="1" customWidth="1"/>
  </cols>
  <sheetData>
    <row r="1" spans="1:16" ht="15.75" thickBot="1" x14ac:dyDescent="0.3">
      <c r="A1" s="4" t="s">
        <v>6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>
        <f>COUNTIF(B2:F5,"&gt;0.1")/20</f>
        <v>0</v>
      </c>
      <c r="I1" s="4" t="s">
        <v>7</v>
      </c>
      <c r="J1" s="15"/>
      <c r="N1" s="22">
        <v>0</v>
      </c>
      <c r="P1" t="s">
        <v>14</v>
      </c>
    </row>
    <row r="2" spans="1:16" ht="15.75" thickBot="1" x14ac:dyDescent="0.3">
      <c r="A2" s="7">
        <v>1</v>
      </c>
      <c r="B2" s="12"/>
      <c r="C2" s="3" t="e">
        <f>$C$7/C8-1</f>
        <v>#DIV/0!</v>
      </c>
      <c r="D2" s="3" t="e">
        <f>D$7/D8-1</f>
        <v>#DIV/0!</v>
      </c>
      <c r="E2" s="3" t="e">
        <f>E$7/E8-1</f>
        <v>#DIV/0!</v>
      </c>
      <c r="F2" s="8" t="e">
        <f>F$7/F8-1</f>
        <v>#DIV/0!</v>
      </c>
      <c r="I2" s="7" t="s">
        <v>8</v>
      </c>
      <c r="J2" s="16">
        <f>D7</f>
        <v>0</v>
      </c>
      <c r="N2" s="23"/>
      <c r="O2" t="s">
        <v>15</v>
      </c>
      <c r="P2" s="21">
        <f>AVERAGE(N1:N23)</f>
        <v>0</v>
      </c>
    </row>
    <row r="3" spans="1:16" x14ac:dyDescent="0.25">
      <c r="A3" s="7">
        <v>3</v>
      </c>
      <c r="B3" s="13"/>
      <c r="C3" s="3" t="e">
        <f>($C$7/C9)^(1/3)-1</f>
        <v>#DIV/0!</v>
      </c>
      <c r="D3" s="3" t="e">
        <f>(D$7/D9)^(1/3)-1</f>
        <v>#DIV/0!</v>
      </c>
      <c r="E3" s="3" t="e">
        <f>(E$7/E9)^(1/3)-1</f>
        <v>#DIV/0!</v>
      </c>
      <c r="F3" s="8" t="e">
        <f>(F$7/F9)^(1/3)-1</f>
        <v>#DIV/0!</v>
      </c>
      <c r="I3" s="7" t="s">
        <v>9</v>
      </c>
      <c r="J3" s="16"/>
      <c r="N3" s="23"/>
      <c r="O3" t="s">
        <v>16</v>
      </c>
      <c r="P3">
        <f>MEDIAN(N1:N23)</f>
        <v>0</v>
      </c>
    </row>
    <row r="4" spans="1:16" x14ac:dyDescent="0.25">
      <c r="A4" s="7">
        <v>5</v>
      </c>
      <c r="B4" s="13"/>
      <c r="C4" s="3" t="e">
        <f>($C$7/C10)^(1/5)-1</f>
        <v>#DIV/0!</v>
      </c>
      <c r="D4" s="3" t="e">
        <f>(D$7/D10)^(1/5)-1</f>
        <v>#DIV/0!</v>
      </c>
      <c r="E4" s="3" t="e">
        <f>(E$7/E10)^(1/5)-1</f>
        <v>#DIV/0!</v>
      </c>
      <c r="F4" s="8" t="e">
        <f>(F$7/F10)^(1/5)-1</f>
        <v>#DIV/0!</v>
      </c>
      <c r="I4" s="7" t="s">
        <v>10</v>
      </c>
      <c r="J4" s="17"/>
      <c r="N4" s="23"/>
    </row>
    <row r="5" spans="1:16" ht="15.75" thickBot="1" x14ac:dyDescent="0.3">
      <c r="A5" s="9">
        <v>10</v>
      </c>
      <c r="B5" s="14"/>
      <c r="C5" s="10" t="e">
        <f>($C$7/C11)^(1/10)-1</f>
        <v>#DIV/0!</v>
      </c>
      <c r="D5" s="10" t="e">
        <f>(D$7/D11)^(1/10)-1</f>
        <v>#DIV/0!</v>
      </c>
      <c r="E5" s="10" t="e">
        <f>(E$7/E11)^(1/10)-1</f>
        <v>#DIV/0!</v>
      </c>
      <c r="F5" s="11" t="e">
        <f>(F$7/F11)^(1/10)-1</f>
        <v>#DIV/0!</v>
      </c>
      <c r="I5" s="9" t="s">
        <v>11</v>
      </c>
      <c r="J5" s="18">
        <v>0.15</v>
      </c>
      <c r="N5" s="23"/>
    </row>
    <row r="6" spans="1:16" ht="15.75" thickBot="1" x14ac:dyDescent="0.3">
      <c r="N6" s="23"/>
    </row>
    <row r="7" spans="1:16" x14ac:dyDescent="0.25">
      <c r="A7" s="1" t="s">
        <v>5</v>
      </c>
      <c r="B7" s="2"/>
      <c r="C7" s="20"/>
      <c r="D7" s="20"/>
      <c r="E7" s="20"/>
      <c r="F7" s="20"/>
      <c r="I7" s="4" t="s">
        <v>12</v>
      </c>
      <c r="J7" s="19">
        <f>J2*(1+J4)^10*J3/(1+J5)^10</f>
        <v>0</v>
      </c>
      <c r="N7" s="23"/>
    </row>
    <row r="8" spans="1:16" ht="15.75" thickBot="1" x14ac:dyDescent="0.3">
      <c r="A8" s="1">
        <v>1</v>
      </c>
      <c r="B8" s="1"/>
      <c r="C8" s="20"/>
      <c r="D8" s="20"/>
      <c r="E8" s="20"/>
      <c r="F8" s="20"/>
      <c r="I8" s="9" t="s">
        <v>13</v>
      </c>
      <c r="J8" s="11" t="e">
        <f>1-J1/J7</f>
        <v>#DIV/0!</v>
      </c>
      <c r="N8" s="23"/>
    </row>
    <row r="9" spans="1:16" x14ac:dyDescent="0.25">
      <c r="A9" s="1">
        <v>3</v>
      </c>
      <c r="B9" s="1"/>
      <c r="C9" s="20"/>
      <c r="D9" s="20"/>
      <c r="E9" s="20"/>
      <c r="F9" s="20"/>
      <c r="N9" s="23"/>
    </row>
    <row r="10" spans="1:16" x14ac:dyDescent="0.25">
      <c r="A10" s="1">
        <v>5</v>
      </c>
      <c r="B10" s="1"/>
      <c r="C10" s="20"/>
      <c r="D10" s="20"/>
      <c r="E10" s="20"/>
      <c r="F10" s="20"/>
      <c r="N10" s="23"/>
    </row>
    <row r="11" spans="1:16" x14ac:dyDescent="0.25">
      <c r="A11" s="1">
        <v>10</v>
      </c>
      <c r="B11" s="1"/>
      <c r="C11" s="20"/>
      <c r="D11" s="20"/>
      <c r="E11" s="20"/>
      <c r="F11" s="20"/>
      <c r="N11" s="23"/>
    </row>
    <row r="12" spans="1:16" x14ac:dyDescent="0.25">
      <c r="N12" s="23"/>
    </row>
    <row r="13" spans="1:16" x14ac:dyDescent="0.25">
      <c r="N13" s="23"/>
    </row>
    <row r="14" spans="1:16" x14ac:dyDescent="0.25">
      <c r="N14" s="23"/>
    </row>
    <row r="15" spans="1:16" x14ac:dyDescent="0.25">
      <c r="N15" s="23"/>
    </row>
    <row r="16" spans="1:16" x14ac:dyDescent="0.25">
      <c r="N16" s="23"/>
    </row>
    <row r="17" spans="14:14" x14ac:dyDescent="0.25">
      <c r="N17" s="23"/>
    </row>
    <row r="18" spans="14:14" x14ac:dyDescent="0.25">
      <c r="N18" s="23"/>
    </row>
    <row r="19" spans="14:14" x14ac:dyDescent="0.25">
      <c r="N19" s="23"/>
    </row>
    <row r="20" spans="14:14" x14ac:dyDescent="0.25">
      <c r="N20" s="23"/>
    </row>
    <row r="21" spans="14:14" x14ac:dyDescent="0.25">
      <c r="N21" s="23"/>
    </row>
    <row r="22" spans="14:14" x14ac:dyDescent="0.25">
      <c r="N22" s="23"/>
    </row>
    <row r="23" spans="14:14" ht="15.75" thickBot="1" x14ac:dyDescent="0.3">
      <c r="N23" s="24"/>
    </row>
  </sheetData>
  <conditionalFormatting sqref="B2:F5">
    <cfRule type="cellIs" dxfId="2" priority="3" operator="greaterThan">
      <formula>0.1</formula>
    </cfRule>
  </conditionalFormatting>
  <conditionalFormatting sqref="J8">
    <cfRule type="cellIs" dxfId="1" priority="1" operator="greaterThan">
      <formula>0.5</formula>
    </cfRule>
    <cfRule type="cellIs" dxfId="0" priority="2" operator="greaterThan">
      <formula>0.2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3DF2-6C6A-49A0-A34C-057C7EE92454}">
  <dimension ref="A1:P23"/>
  <sheetViews>
    <sheetView tabSelected="1" workbookViewId="0">
      <selection activeCell="G1" sqref="G1"/>
    </sheetView>
  </sheetViews>
  <sheetFormatPr defaultRowHeight="15" x14ac:dyDescent="0.25"/>
  <cols>
    <col min="1" max="1" width="14" bestFit="1" customWidth="1"/>
    <col min="5" max="5" width="17" bestFit="1" customWidth="1"/>
    <col min="9" max="9" width="18.5703125" bestFit="1" customWidth="1"/>
  </cols>
  <sheetData>
    <row r="1" spans="1:16" x14ac:dyDescent="0.25">
      <c r="A1" s="4" t="s">
        <v>6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>
        <f>COUNTIF(B2:F5,"&gt;0.1")/20</f>
        <v>0.95</v>
      </c>
      <c r="I1" s="4" t="s">
        <v>7</v>
      </c>
      <c r="J1" s="15">
        <v>138.41</v>
      </c>
      <c r="N1">
        <v>32.97</v>
      </c>
    </row>
    <row r="2" spans="1:16" x14ac:dyDescent="0.25">
      <c r="A2" s="7">
        <v>1</v>
      </c>
      <c r="B2" s="12">
        <v>0.26200000000000001</v>
      </c>
      <c r="C2" s="3">
        <f>$D$7/D8-1</f>
        <v>0.27366746221161509</v>
      </c>
      <c r="D2" s="3">
        <f>D$7/D8-1</f>
        <v>0.27366746221161509</v>
      </c>
      <c r="E2" s="3">
        <f>E$7/E8-1</f>
        <v>3.5531867643793014E-2</v>
      </c>
      <c r="F2" s="8">
        <f>F$7/F8-1</f>
        <v>0.15336322869955143</v>
      </c>
      <c r="I2" s="7" t="s">
        <v>8</v>
      </c>
      <c r="J2" s="16">
        <f>D7</f>
        <v>16.010000000000002</v>
      </c>
      <c r="N2">
        <v>36.15</v>
      </c>
      <c r="P2">
        <f>AVERAGE(N1:N23)</f>
        <v>27.07739130434782</v>
      </c>
    </row>
    <row r="3" spans="1:16" x14ac:dyDescent="0.25">
      <c r="A3" s="7">
        <v>3</v>
      </c>
      <c r="B3" s="13">
        <v>0.156</v>
      </c>
      <c r="C3" s="3">
        <f>($C$7/C9)^(1/3)-1</f>
        <v>0.24019507026078868</v>
      </c>
      <c r="D3" s="3">
        <f>(D$7/D9)^(1/3)-1</f>
        <v>0.54513774178099883</v>
      </c>
      <c r="E3" s="3">
        <f>(E$7/E9)^(1/3)-1</f>
        <v>0.14455063013881819</v>
      </c>
      <c r="F3" s="8">
        <f>(F$7/F9)^(1/3)-1</f>
        <v>0.23846603338272709</v>
      </c>
      <c r="I3" s="7" t="s">
        <v>9</v>
      </c>
      <c r="J3" s="16">
        <v>27</v>
      </c>
      <c r="N3">
        <v>33.78</v>
      </c>
    </row>
    <row r="4" spans="1:16" x14ac:dyDescent="0.25">
      <c r="A4" s="7">
        <v>5</v>
      </c>
      <c r="B4" s="13">
        <v>0.19700000000000001</v>
      </c>
      <c r="C4" s="3">
        <f>($C$7/C10)^(1/5)-1</f>
        <v>0.29175826907883584</v>
      </c>
      <c r="D4" s="3">
        <f>(D$7/D10)^(1/5)-1</f>
        <v>0.37904125914185571</v>
      </c>
      <c r="E4" s="3">
        <f>(E$7/E10)^(1/5)-1</f>
        <v>0.15263064086554201</v>
      </c>
      <c r="F4" s="8">
        <f>(F$7/F10)^(1/5)-1</f>
        <v>0.21434587379981296</v>
      </c>
      <c r="I4" s="7" t="s">
        <v>10</v>
      </c>
      <c r="J4" s="17">
        <v>0.111</v>
      </c>
      <c r="N4">
        <v>33.11</v>
      </c>
    </row>
    <row r="5" spans="1:16" ht="15.75" thickBot="1" x14ac:dyDescent="0.3">
      <c r="A5" s="9">
        <v>10</v>
      </c>
      <c r="B5" s="14">
        <v>0.2</v>
      </c>
      <c r="C5" s="10">
        <f>($C$7/C11)^(1/10)-1</f>
        <v>0.58624133705109349</v>
      </c>
      <c r="D5" s="10">
        <f>(D$7/D11)^(1/10)-1</f>
        <v>0.2146623913082466</v>
      </c>
      <c r="E5" s="10">
        <f>(E$7/E11)^(1/10)-1</f>
        <v>0.25168153832493578</v>
      </c>
      <c r="F5" s="11">
        <f>(F$7/F11)^(1/10)-1</f>
        <v>0.31527415882767462</v>
      </c>
      <c r="I5" s="9" t="s">
        <v>11</v>
      </c>
      <c r="J5" s="18">
        <v>0.15</v>
      </c>
      <c r="N5">
        <v>32.74</v>
      </c>
    </row>
    <row r="6" spans="1:16" ht="15.75" thickBot="1" x14ac:dyDescent="0.3">
      <c r="N6">
        <v>26.47</v>
      </c>
    </row>
    <row r="7" spans="1:16" x14ac:dyDescent="0.25">
      <c r="A7" s="1" t="s">
        <v>5</v>
      </c>
      <c r="B7" s="2">
        <v>0.24579999999999999</v>
      </c>
      <c r="C7" s="20">
        <v>119.411</v>
      </c>
      <c r="D7" s="20">
        <v>16.010000000000002</v>
      </c>
      <c r="E7" s="20">
        <v>46.63</v>
      </c>
      <c r="F7" s="20">
        <v>12.86</v>
      </c>
      <c r="I7" s="4" t="s">
        <v>12</v>
      </c>
      <c r="J7" s="19">
        <f>J2*(1+J4)^10*J3/(1+J5)^10</f>
        <v>306.13802912990514</v>
      </c>
      <c r="N7">
        <v>30.08</v>
      </c>
    </row>
    <row r="8" spans="1:16" ht="15.75" thickBot="1" x14ac:dyDescent="0.3">
      <c r="A8" s="1">
        <v>1</v>
      </c>
      <c r="B8" s="1"/>
      <c r="C8" s="20">
        <v>104.7</v>
      </c>
      <c r="D8" s="20">
        <v>12.57</v>
      </c>
      <c r="E8" s="20">
        <v>45.03</v>
      </c>
      <c r="F8" s="20">
        <v>11.15</v>
      </c>
      <c r="I8" s="9" t="s">
        <v>13</v>
      </c>
      <c r="J8" s="11">
        <f>1-J1/J7</f>
        <v>0.54788367719820996</v>
      </c>
      <c r="N8">
        <v>24.81</v>
      </c>
    </row>
    <row r="9" spans="1:16" x14ac:dyDescent="0.25">
      <c r="A9" s="1">
        <v>3</v>
      </c>
      <c r="B9" s="1"/>
      <c r="C9" s="20">
        <v>62.6</v>
      </c>
      <c r="D9" s="20">
        <v>4.34</v>
      </c>
      <c r="E9" s="20">
        <v>31.1</v>
      </c>
      <c r="F9" s="20">
        <v>6.77</v>
      </c>
      <c r="N9">
        <v>17.32</v>
      </c>
    </row>
    <row r="10" spans="1:16" x14ac:dyDescent="0.25">
      <c r="A10" s="1">
        <v>5</v>
      </c>
      <c r="B10" s="1"/>
      <c r="C10" s="20">
        <v>33.200000000000003</v>
      </c>
      <c r="D10" s="20">
        <v>3.21</v>
      </c>
      <c r="E10" s="20">
        <v>22.92</v>
      </c>
      <c r="F10" s="20">
        <v>4.87</v>
      </c>
      <c r="N10">
        <v>24.77</v>
      </c>
    </row>
    <row r="11" spans="1:16" x14ac:dyDescent="0.25">
      <c r="A11" s="1">
        <v>10</v>
      </c>
      <c r="B11" s="1"/>
      <c r="C11" s="20">
        <v>1.1839999999999999</v>
      </c>
      <c r="D11" s="20">
        <v>2.29</v>
      </c>
      <c r="E11" s="20">
        <v>4.9400000000000004</v>
      </c>
      <c r="F11" s="20">
        <v>0.83</v>
      </c>
      <c r="N11">
        <v>32.71</v>
      </c>
    </row>
    <row r="12" spans="1:16" x14ac:dyDescent="0.25">
      <c r="N12">
        <v>28.45</v>
      </c>
    </row>
    <row r="13" spans="1:16" x14ac:dyDescent="0.25">
      <c r="N13">
        <v>31.92</v>
      </c>
    </row>
    <row r="14" spans="1:16" x14ac:dyDescent="0.25">
      <c r="N14">
        <v>22.88</v>
      </c>
    </row>
    <row r="15" spans="1:16" x14ac:dyDescent="0.25">
      <c r="N15">
        <v>27.76</v>
      </c>
    </row>
    <row r="16" spans="1:16" x14ac:dyDescent="0.25">
      <c r="N16">
        <v>29.87</v>
      </c>
    </row>
    <row r="17" spans="14:14" x14ac:dyDescent="0.25">
      <c r="N17">
        <v>27.07</v>
      </c>
    </row>
    <row r="18" spans="14:14" x14ac:dyDescent="0.25">
      <c r="N18">
        <v>25.22</v>
      </c>
    </row>
    <row r="19" spans="14:14" x14ac:dyDescent="0.25">
      <c r="N19">
        <v>25.78</v>
      </c>
    </row>
    <row r="20" spans="14:14" x14ac:dyDescent="0.25">
      <c r="N20">
        <v>24.24</v>
      </c>
    </row>
    <row r="21" spans="14:14" x14ac:dyDescent="0.25">
      <c r="N21">
        <v>24.43</v>
      </c>
    </row>
    <row r="22" spans="14:14" x14ac:dyDescent="0.25">
      <c r="N22">
        <v>16.86</v>
      </c>
    </row>
    <row r="23" spans="14:14" x14ac:dyDescent="0.25">
      <c r="N23">
        <v>13.39</v>
      </c>
    </row>
  </sheetData>
  <conditionalFormatting sqref="B2:F5">
    <cfRule type="cellIs" dxfId="5" priority="3" operator="greaterThan">
      <formula>0.1</formula>
    </cfRule>
  </conditionalFormatting>
  <conditionalFormatting sqref="J8">
    <cfRule type="cellIs" dxfId="4" priority="2" operator="greaterThan">
      <formula>0.2</formula>
    </cfRule>
    <cfRule type="cellIs" dxfId="3" priority="1" operator="greaterThan">
      <formula>0.5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Westerby, Carl</dc:creator>
  <cp:lastModifiedBy>Westerby, Carl</cp:lastModifiedBy>
  <dcterms:created xsi:type="dcterms:W3CDTF">2022-10-03T15:09:22Z</dcterms:created>
  <dcterms:modified xsi:type="dcterms:W3CDTF">2022-10-05T18:02:59Z</dcterms:modified>
</cp:coreProperties>
</file>