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drawings/drawing2.xml" ContentType="application/vnd.openxmlformats-officedocument.drawing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blackvatican\home\Dropbox\work\core\projects\ml_from_scratch\id3_version2\"/>
    </mc:Choice>
  </mc:AlternateContent>
  <xr:revisionPtr revIDLastSave="0" documentId="13_ncr:40009_{5855F21B-D182-4530-B054-68193FFD15F2}" xr6:coauthVersionLast="45" xr6:coauthVersionMax="45" xr10:uidLastSave="{00000000-0000-0000-0000-000000000000}"/>
  <bookViews>
    <workbookView xWindow="28680" yWindow="-120" windowWidth="29040" windowHeight="15840" activeTab="3"/>
  </bookViews>
  <sheets>
    <sheet name="sample_4_workout_1" sheetId="1" r:id="rId1"/>
    <sheet name="sample_4_workout_1b" sheetId="3" r:id="rId2"/>
    <sheet name="sample_4_workout_2" sheetId="2" r:id="rId3"/>
    <sheet name="sample_4_workout_4" sheetId="4" r:id="rId4"/>
  </sheets>
  <definedNames>
    <definedName name="_xlnm._FilterDatabase" localSheetId="0" hidden="1">sample_4_workout_1!$A$1:$C$13</definedName>
  </definedNames>
  <calcPr calcId="0" iterateCount="500"/>
</workbook>
</file>

<file path=xl/calcChain.xml><?xml version="1.0" encoding="utf-8"?>
<calcChain xmlns="http://schemas.openxmlformats.org/spreadsheetml/2006/main">
  <c r="C81" i="1" l="1"/>
  <c r="D81" i="1"/>
  <c r="E81" i="1"/>
  <c r="F81" i="1"/>
  <c r="G81" i="1"/>
  <c r="H81" i="1"/>
  <c r="I81" i="1"/>
  <c r="B81" i="1"/>
  <c r="A82" i="1"/>
  <c r="C74" i="1"/>
  <c r="D74" i="1"/>
  <c r="E74" i="1"/>
  <c r="F74" i="1"/>
  <c r="G74" i="1"/>
  <c r="H74" i="1"/>
  <c r="I74" i="1"/>
  <c r="B74" i="1"/>
  <c r="A75" i="1"/>
  <c r="I67" i="1"/>
  <c r="H67" i="1"/>
  <c r="G67" i="1"/>
  <c r="F67" i="1"/>
  <c r="E67" i="1"/>
  <c r="D67" i="1"/>
  <c r="C67" i="1"/>
  <c r="B67" i="1"/>
  <c r="A55" i="1" a="1"/>
  <c r="A55" i="1" s="1"/>
  <c r="B55" i="1" s="1"/>
  <c r="C55" i="1" s="1"/>
  <c r="A32" i="1" a="1"/>
  <c r="A32" i="1" s="1"/>
  <c r="B32" i="1" s="1"/>
  <c r="C32" i="1" s="1"/>
  <c r="H5" i="1"/>
  <c r="A19" i="1" a="1"/>
  <c r="A19" i="1" s="1"/>
  <c r="B19" i="1" s="1"/>
  <c r="C19" i="1" s="1"/>
  <c r="D19" i="1" s="1"/>
  <c r="B75" i="1" l="1"/>
  <c r="B82" i="1" s="1"/>
  <c r="B58" i="1"/>
  <c r="C58" i="1" s="1"/>
  <c r="B56" i="1"/>
  <c r="C56" i="1" s="1"/>
  <c r="B62" i="1"/>
  <c r="B61" i="1"/>
  <c r="C61" i="1" s="1"/>
  <c r="B59" i="1"/>
  <c r="C59" i="1" s="1"/>
  <c r="B57" i="1"/>
  <c r="C57" i="1" s="1"/>
  <c r="B60" i="1"/>
  <c r="C60" i="1" s="1"/>
  <c r="B21" i="1"/>
  <c r="C21" i="1" s="1"/>
  <c r="D21" i="1" s="1"/>
  <c r="B33" i="1"/>
  <c r="C33" i="1" s="1"/>
  <c r="B20" i="1"/>
  <c r="C20" i="1" s="1"/>
  <c r="D20" i="1" s="1"/>
  <c r="B36" i="1"/>
  <c r="C36" i="1"/>
  <c r="A37" i="1"/>
  <c r="A41" i="1"/>
  <c r="A71" i="1" s="1"/>
  <c r="A40" i="1"/>
  <c r="A70" i="1" s="1"/>
  <c r="A39" i="1"/>
  <c r="A69" i="1" s="1"/>
  <c r="B23" i="1"/>
  <c r="C23" i="1" s="1"/>
  <c r="D23" i="1" s="1"/>
  <c r="B22" i="1"/>
  <c r="C22" i="1" s="1"/>
  <c r="D22" i="1" s="1"/>
  <c r="A38" i="1"/>
  <c r="A68" i="1" s="1"/>
  <c r="H75" i="1" l="1"/>
  <c r="H82" i="1" s="1"/>
  <c r="F71" i="1"/>
  <c r="F79" i="1" s="1"/>
  <c r="F86" i="1" s="1"/>
  <c r="G71" i="1"/>
  <c r="G79" i="1" s="1"/>
  <c r="G86" i="1" s="1"/>
  <c r="C71" i="1"/>
  <c r="C79" i="1" s="1"/>
  <c r="C86" i="1" s="1"/>
  <c r="H71" i="1"/>
  <c r="H79" i="1" s="1"/>
  <c r="H86" i="1" s="1"/>
  <c r="I71" i="1"/>
  <c r="I79" i="1" s="1"/>
  <c r="I86" i="1" s="1"/>
  <c r="D71" i="1"/>
  <c r="D79" i="1" s="1"/>
  <c r="D86" i="1" s="1"/>
  <c r="E71" i="1"/>
  <c r="E79" i="1" s="1"/>
  <c r="E86" i="1" s="1"/>
  <c r="B71" i="1"/>
  <c r="B79" i="1" s="1"/>
  <c r="B86" i="1" s="1"/>
  <c r="A79" i="1"/>
  <c r="A86" i="1" s="1"/>
  <c r="G75" i="1"/>
  <c r="G82" i="1" s="1"/>
  <c r="C70" i="1"/>
  <c r="C78" i="1" s="1"/>
  <c r="C85" i="1" s="1"/>
  <c r="E70" i="1"/>
  <c r="E78" i="1" s="1"/>
  <c r="E85" i="1" s="1"/>
  <c r="F70" i="1"/>
  <c r="F78" i="1" s="1"/>
  <c r="F85" i="1" s="1"/>
  <c r="D70" i="1"/>
  <c r="D78" i="1" s="1"/>
  <c r="D85" i="1" s="1"/>
  <c r="G70" i="1"/>
  <c r="G78" i="1" s="1"/>
  <c r="G85" i="1" s="1"/>
  <c r="A78" i="1"/>
  <c r="A85" i="1" s="1"/>
  <c r="H70" i="1"/>
  <c r="H78" i="1" s="1"/>
  <c r="H85" i="1" s="1"/>
  <c r="I70" i="1"/>
  <c r="I78" i="1" s="1"/>
  <c r="I85" i="1" s="1"/>
  <c r="B70" i="1"/>
  <c r="B78" i="1" s="1"/>
  <c r="B85" i="1" s="1"/>
  <c r="F75" i="1"/>
  <c r="F82" i="1" s="1"/>
  <c r="E75" i="1"/>
  <c r="E82" i="1" s="1"/>
  <c r="H69" i="1"/>
  <c r="H77" i="1" s="1"/>
  <c r="H84" i="1" s="1"/>
  <c r="B69" i="1"/>
  <c r="B77" i="1" s="1"/>
  <c r="B84" i="1" s="1"/>
  <c r="C69" i="1"/>
  <c r="C77" i="1" s="1"/>
  <c r="C84" i="1" s="1"/>
  <c r="I69" i="1"/>
  <c r="I77" i="1" s="1"/>
  <c r="I84" i="1" s="1"/>
  <c r="D69" i="1"/>
  <c r="D77" i="1" s="1"/>
  <c r="D84" i="1" s="1"/>
  <c r="A77" i="1"/>
  <c r="A84" i="1" s="1"/>
  <c r="E69" i="1"/>
  <c r="E77" i="1" s="1"/>
  <c r="E84" i="1" s="1"/>
  <c r="F69" i="1"/>
  <c r="F77" i="1" s="1"/>
  <c r="F84" i="1" s="1"/>
  <c r="G69" i="1"/>
  <c r="G77" i="1" s="1"/>
  <c r="G84" i="1" s="1"/>
  <c r="E68" i="1"/>
  <c r="E76" i="1" s="1"/>
  <c r="E83" i="1" s="1"/>
  <c r="F68" i="1"/>
  <c r="F76" i="1" s="1"/>
  <c r="F83" i="1" s="1"/>
  <c r="D68" i="1"/>
  <c r="D76" i="1" s="1"/>
  <c r="D83" i="1" s="1"/>
  <c r="G68" i="1"/>
  <c r="G76" i="1" s="1"/>
  <c r="G83" i="1" s="1"/>
  <c r="A76" i="1"/>
  <c r="A83" i="1" s="1"/>
  <c r="H68" i="1"/>
  <c r="H76" i="1" s="1"/>
  <c r="H83" i="1" s="1"/>
  <c r="I68" i="1"/>
  <c r="I76" i="1" s="1"/>
  <c r="I83" i="1" s="1"/>
  <c r="B68" i="1"/>
  <c r="B76" i="1" s="1"/>
  <c r="B83" i="1" s="1"/>
  <c r="C68" i="1"/>
  <c r="C76" i="1" s="1"/>
  <c r="C83" i="1" s="1"/>
  <c r="C62" i="1"/>
  <c r="I75" i="1"/>
  <c r="I82" i="1" s="1"/>
  <c r="D75" i="1"/>
  <c r="D82" i="1" s="1"/>
  <c r="D24" i="1"/>
  <c r="C75" i="1"/>
  <c r="C82" i="1" s="1"/>
  <c r="C40" i="1"/>
  <c r="E40" i="1" s="1"/>
  <c r="C41" i="1"/>
  <c r="E41" i="1" s="1"/>
  <c r="G41" i="1" s="1"/>
  <c r="C37" i="1"/>
  <c r="E37" i="1" s="1"/>
  <c r="G37" i="1" s="1"/>
  <c r="E36" i="1"/>
  <c r="G36" i="1" s="1"/>
  <c r="C38" i="1"/>
  <c r="E38" i="1" s="1"/>
  <c r="G38" i="1" s="1"/>
  <c r="C39" i="1"/>
  <c r="E39" i="1" s="1"/>
  <c r="G39" i="1" s="1"/>
  <c r="B40" i="1"/>
  <c r="D40" i="1" s="1"/>
  <c r="F40" i="1" s="1"/>
  <c r="B41" i="1"/>
  <c r="D41" i="1" s="1"/>
  <c r="F41" i="1" s="1"/>
  <c r="B37" i="1"/>
  <c r="D37" i="1" s="1"/>
  <c r="F37" i="1" s="1"/>
  <c r="B38" i="1"/>
  <c r="D38" i="1" s="1"/>
  <c r="B39" i="1"/>
  <c r="D39" i="1" s="1"/>
  <c r="D36" i="1"/>
  <c r="F36" i="1" s="1"/>
  <c r="H88" i="1" l="1"/>
  <c r="H89" i="1" s="1"/>
  <c r="B88" i="1"/>
  <c r="B89" i="1" s="1"/>
  <c r="C88" i="1"/>
  <c r="C89" i="1" s="1"/>
  <c r="B45" i="1"/>
  <c r="B98" i="1"/>
  <c r="B91" i="1"/>
  <c r="F88" i="1"/>
  <c r="F89" i="1" s="1"/>
  <c r="E88" i="1"/>
  <c r="E89" i="1" s="1"/>
  <c r="I88" i="1"/>
  <c r="I89" i="1" s="1"/>
  <c r="D88" i="1"/>
  <c r="D89" i="1" s="1"/>
  <c r="G88" i="1"/>
  <c r="G89" i="1" s="1"/>
  <c r="G43" i="1"/>
  <c r="D45" i="1" s="1"/>
  <c r="F43" i="1"/>
  <c r="C45" i="1" s="1"/>
  <c r="D91" i="1" l="1"/>
  <c r="B93" i="1" s="1"/>
  <c r="B100" i="1" s="1"/>
  <c r="B47" i="1"/>
  <c r="B9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<sst xmlns="http://schemas.openxmlformats.org/spreadsheetml/2006/main" count="194" uniqueCount="43">
  <si>
    <t>A</t>
  </si>
  <si>
    <t>B</t>
  </si>
  <si>
    <t>X</t>
  </si>
  <si>
    <t>s1</t>
  </si>
  <si>
    <t>ce</t>
  </si>
  <si>
    <t>b12</t>
  </si>
  <si>
    <t>b1</t>
  </si>
  <si>
    <t>s2</t>
  </si>
  <si>
    <t>b6</t>
  </si>
  <si>
    <t>b2</t>
  </si>
  <si>
    <t>b7</t>
  </si>
  <si>
    <t>s3</t>
  </si>
  <si>
    <t>b3</t>
  </si>
  <si>
    <t>s4</t>
  </si>
  <si>
    <t>count</t>
  </si>
  <si>
    <t>Total number of items</t>
  </si>
  <si>
    <t>p(element)</t>
  </si>
  <si>
    <t>entropy</t>
  </si>
  <si>
    <t>X element</t>
  </si>
  <si>
    <t>Step 1: A</t>
  </si>
  <si>
    <t>prob</t>
  </si>
  <si>
    <t>Gain(X, A)</t>
  </si>
  <si>
    <t>Count</t>
  </si>
  <si>
    <t>Prob</t>
  </si>
  <si>
    <t>Step 2: B</t>
  </si>
  <si>
    <t>distr</t>
  </si>
  <si>
    <t xml:space="preserve">Gain(X,B) = </t>
  </si>
  <si>
    <t>information</t>
  </si>
  <si>
    <t>-</t>
  </si>
  <si>
    <t>Results</t>
  </si>
  <si>
    <t>H(X)</t>
  </si>
  <si>
    <t>H(X,A)</t>
  </si>
  <si>
    <t>H(X,B)</t>
  </si>
  <si>
    <t>B=ce</t>
  </si>
  <si>
    <t>B=b1</t>
  </si>
  <si>
    <t>B=b2</t>
  </si>
  <si>
    <t>B=s1</t>
  </si>
  <si>
    <t>B=b3</t>
  </si>
  <si>
    <t>B=s4</t>
  </si>
  <si>
    <t>B=s2</t>
  </si>
  <si>
    <t>B=s3</t>
  </si>
  <si>
    <t>ce b1</t>
  </si>
  <si>
    <t>b3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</si>
</sst>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0" xfId="0" applyFill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1" xfId="0" applyBorder="1"/>
    <xf numFmtId="0" fontId="0" fillId="0" borderId="27" xfId="0" applyBorder="1"/>
    <xf numFmtId="0" fontId="0" fillId="0" borderId="28" xfId="0" applyBorder="1"/>
    <xf numFmtId="165" fontId="0" fillId="0" borderId="17" xfId="0" applyNumberFormat="1" applyBorder="1"/>
    <xf numFmtId="165" fontId="0" fillId="0" borderId="0" xfId="0" applyNumberFormat="1" applyBorder="1"/>
    <xf numFmtId="165" fontId="0" fillId="33" borderId="0" xfId="0" applyNumberFormat="1" applyFill="1"/>
    <xf numFmtId="165" fontId="0" fillId="0" borderId="18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165" fontId="0" fillId="0" borderId="22" xfId="0" applyNumberFormat="1" applyBorder="1"/>
    <xf numFmtId="165" fontId="0" fillId="0" borderId="16" xfId="0" applyNumberFormat="1" applyBorder="1"/>
    <xf numFmtId="165" fontId="0" fillId="0" borderId="23" xfId="0" applyNumberFormat="1" applyBorder="1"/>
    <xf numFmtId="0" fontId="0" fillId="0" borderId="0" xfId="0" quotePrefix="1"/>
    <xf numFmtId="0" fontId="16" fillId="0" borderId="0" xfId="0" applyFont="1"/>
    <xf numFmtId="0" fontId="0" fillId="33" borderId="22" xfId="0" applyFill="1" applyBorder="1"/>
    <xf numFmtId="0" fontId="0" fillId="33" borderId="23" xfId="0" applyFill="1" applyBorder="1"/>
    <xf numFmtId="0" fontId="0" fillId="33" borderId="24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4" borderId="24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5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ustomXml" Target="../ink/ink18.xml"/><Relationship Id="rId3" Type="http://schemas.openxmlformats.org/officeDocument/2006/relationships/customXml" Target="../ink/ink13.xml"/><Relationship Id="rId7" Type="http://schemas.openxmlformats.org/officeDocument/2006/relationships/customXml" Target="../ink/ink15.xml"/><Relationship Id="rId12" Type="http://schemas.openxmlformats.org/officeDocument/2006/relationships/image" Target="../media/image8.png"/><Relationship Id="rId2" Type="http://schemas.openxmlformats.org/officeDocument/2006/relationships/image" Target="../media/image1.png"/><Relationship Id="rId16" Type="http://schemas.openxmlformats.org/officeDocument/2006/relationships/image" Target="../media/image10.png"/><Relationship Id="rId1" Type="http://schemas.openxmlformats.org/officeDocument/2006/relationships/customXml" Target="../ink/ink12.xml"/><Relationship Id="rId6" Type="http://schemas.openxmlformats.org/officeDocument/2006/relationships/image" Target="../media/image4.png"/><Relationship Id="rId11" Type="http://schemas.openxmlformats.org/officeDocument/2006/relationships/customXml" Target="../ink/ink17.xml"/><Relationship Id="rId5" Type="http://schemas.openxmlformats.org/officeDocument/2006/relationships/customXml" Target="../ink/ink14.xml"/><Relationship Id="rId15" Type="http://schemas.openxmlformats.org/officeDocument/2006/relationships/customXml" Target="../ink/ink19.xml"/><Relationship Id="rId10" Type="http://schemas.openxmlformats.org/officeDocument/2006/relationships/image" Target="../media/image7.png"/><Relationship Id="rId4" Type="http://schemas.openxmlformats.org/officeDocument/2006/relationships/image" Target="../media/image3.png"/><Relationship Id="rId9" Type="http://schemas.openxmlformats.org/officeDocument/2006/relationships/customXml" Target="../ink/ink16.xml"/><Relationship Id="rId1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600000</xdr:colOff>
      <xdr:row>3</xdr:row>
      <xdr:rowOff>123855</xdr:rowOff>
    </xdr:from>
    <xdr:to>
      <xdr:col>2</xdr:col>
      <xdr:colOff>580080</xdr:colOff>
      <xdr:row>3</xdr:row>
      <xdr:rowOff>124215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43CA345-6E28-45CF-B734-A3972688973E}"/>
                </a:ext>
              </a:extLst>
            </xdr14:cNvPr>
            <xdr14:cNvContentPartPr/>
          </xdr14:nvContentPartPr>
          <xdr14:nvPr macro=""/>
          <xdr14:xfrm>
            <a:off x="1209600" y="704880"/>
            <a:ext cx="58968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43CA345-6E28-45CF-B734-A3972688973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00960" y="695880"/>
              <a:ext cx="6073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47280</xdr:colOff>
      <xdr:row>5</xdr:row>
      <xdr:rowOff>104685</xdr:rowOff>
    </xdr:from>
    <xdr:to>
      <xdr:col>2</xdr:col>
      <xdr:colOff>580080</xdr:colOff>
      <xdr:row>5</xdr:row>
      <xdr:rowOff>126285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B135CFC-E7D4-4D21-B8D2-1963D46BC68D}"/>
                </a:ext>
              </a:extLst>
            </xdr14:cNvPr>
            <xdr14:cNvContentPartPr/>
          </xdr14:nvContentPartPr>
          <xdr14:nvPr macro=""/>
          <xdr14:xfrm>
            <a:off x="1266480" y="1085760"/>
            <a:ext cx="532800" cy="2160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B135CFC-E7D4-4D21-B8D2-1963D46BC68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7840" y="1077120"/>
              <a:ext cx="550440" cy="3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18840</xdr:colOff>
      <xdr:row>9</xdr:row>
      <xdr:rowOff>112470</xdr:rowOff>
    </xdr:from>
    <xdr:to>
      <xdr:col>2</xdr:col>
      <xdr:colOff>553440</xdr:colOff>
      <xdr:row>9</xdr:row>
      <xdr:rowOff>143070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A0B76FE5-2866-482F-BCA7-33B2C2FFEB55}"/>
                </a:ext>
              </a:extLst>
            </xdr14:cNvPr>
            <xdr14:cNvContentPartPr/>
          </xdr14:nvContentPartPr>
          <xdr14:nvPr macro=""/>
          <xdr14:xfrm>
            <a:off x="1238040" y="2036520"/>
            <a:ext cx="534600" cy="3060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0B76FE5-2866-482F-BCA7-33B2C2FFEB5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29400" y="2027520"/>
              <a:ext cx="552240" cy="4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18840</xdr:colOff>
      <xdr:row>8</xdr:row>
      <xdr:rowOff>182280</xdr:rowOff>
    </xdr:from>
    <xdr:to>
      <xdr:col>5</xdr:col>
      <xdr:colOff>602760</xdr:colOff>
      <xdr:row>10</xdr:row>
      <xdr:rowOff>196020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FFD719E-5566-4115-80E6-66EEF59E34CE}"/>
                </a:ext>
              </a:extLst>
            </xdr14:cNvPr>
            <xdr14:cNvContentPartPr/>
          </xdr14:nvContentPartPr>
          <xdr14:nvPr macro=""/>
          <xdr14:xfrm>
            <a:off x="3066840" y="1858680"/>
            <a:ext cx="583920" cy="50904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FFD719E-5566-4115-80E6-66EEF59E34C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058200" y="1849680"/>
              <a:ext cx="601560" cy="52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37920</xdr:colOff>
      <xdr:row>12</xdr:row>
      <xdr:rowOff>121560</xdr:rowOff>
    </xdr:from>
    <xdr:to>
      <xdr:col>2</xdr:col>
      <xdr:colOff>570360</xdr:colOff>
      <xdr:row>12</xdr:row>
      <xdr:rowOff>143160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F6F93AB6-87BD-45A0-8CD7-804D4A459941}"/>
                </a:ext>
              </a:extLst>
            </xdr14:cNvPr>
            <xdr14:cNvContentPartPr/>
          </xdr14:nvContentPartPr>
          <xdr14:nvPr macro=""/>
          <xdr14:xfrm>
            <a:off x="1257120" y="2788560"/>
            <a:ext cx="532440" cy="2160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F6F93AB6-87BD-45A0-8CD7-804D4A45994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48480" y="2779920"/>
              <a:ext cx="550080" cy="3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37920</xdr:colOff>
      <xdr:row>14</xdr:row>
      <xdr:rowOff>104700</xdr:rowOff>
    </xdr:from>
    <xdr:to>
      <xdr:col>3</xdr:col>
      <xdr:colOff>84960</xdr:colOff>
      <xdr:row>14</xdr:row>
      <xdr:rowOff>163020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2129C522-F469-4BFF-B0D7-F4AB387C9DBC}"/>
                </a:ext>
              </a:extLst>
            </xdr14:cNvPr>
            <xdr14:cNvContentPartPr/>
          </xdr14:nvContentPartPr>
          <xdr14:nvPr macro=""/>
          <xdr14:xfrm>
            <a:off x="1257120" y="3267000"/>
            <a:ext cx="656640" cy="5832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129C522-F469-4BFF-B0D7-F4AB387C9DB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248480" y="3258000"/>
              <a:ext cx="674280" cy="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9480</xdr:colOff>
      <xdr:row>17</xdr:row>
      <xdr:rowOff>94665</xdr:rowOff>
    </xdr:from>
    <xdr:to>
      <xdr:col>2</xdr:col>
      <xdr:colOff>608880</xdr:colOff>
      <xdr:row>17</xdr:row>
      <xdr:rowOff>106905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6415C1C7-A0A4-489F-B064-365131F14F0C}"/>
                </a:ext>
              </a:extLst>
            </xdr14:cNvPr>
            <xdr14:cNvContentPartPr/>
          </xdr14:nvContentPartPr>
          <xdr14:nvPr macro=""/>
          <xdr14:xfrm>
            <a:off x="1228680" y="3857040"/>
            <a:ext cx="599400" cy="1224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6415C1C7-A0A4-489F-B064-365131F14F0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20040" y="3848040"/>
              <a:ext cx="617040" cy="2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609360</xdr:colOff>
      <xdr:row>16</xdr:row>
      <xdr:rowOff>48810</xdr:rowOff>
    </xdr:from>
    <xdr:to>
      <xdr:col>5</xdr:col>
      <xdr:colOff>562440</xdr:colOff>
      <xdr:row>18</xdr:row>
      <xdr:rowOff>152760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BDE70711-AFAA-4706-8944-FE2E44548CD2}"/>
                </a:ext>
              </a:extLst>
            </xdr14:cNvPr>
            <xdr14:cNvContentPartPr/>
          </xdr14:nvContentPartPr>
          <xdr14:nvPr macro=""/>
          <xdr14:xfrm>
            <a:off x="3047760" y="3611160"/>
            <a:ext cx="562680" cy="50400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BDE70711-AFAA-4706-8944-FE2E44548CD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039120" y="3602160"/>
              <a:ext cx="580320" cy="52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28560</xdr:colOff>
      <xdr:row>20</xdr:row>
      <xdr:rowOff>94710</xdr:rowOff>
    </xdr:from>
    <xdr:to>
      <xdr:col>2</xdr:col>
      <xdr:colOff>513480</xdr:colOff>
      <xdr:row>20</xdr:row>
      <xdr:rowOff>105150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67A2E5A2-81E6-4035-A9F9-DA86D826EE41}"/>
                </a:ext>
              </a:extLst>
            </xdr14:cNvPr>
            <xdr14:cNvContentPartPr/>
          </xdr14:nvContentPartPr>
          <xdr14:nvPr macro=""/>
          <xdr14:xfrm>
            <a:off x="1247760" y="4457160"/>
            <a:ext cx="484920" cy="1044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67A2E5A2-81E6-4035-A9F9-DA86D826EE4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239120" y="4448160"/>
              <a:ext cx="50256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9480</xdr:colOff>
      <xdr:row>22</xdr:row>
      <xdr:rowOff>85620</xdr:rowOff>
    </xdr:from>
    <xdr:to>
      <xdr:col>2</xdr:col>
      <xdr:colOff>589800</xdr:colOff>
      <xdr:row>22</xdr:row>
      <xdr:rowOff>95700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9119ADF9-F949-4DF0-9B86-A36927B466E4}"/>
                </a:ext>
              </a:extLst>
            </xdr14:cNvPr>
            <xdr14:cNvContentPartPr/>
          </xdr14:nvContentPartPr>
          <xdr14:nvPr macro=""/>
          <xdr14:xfrm>
            <a:off x="1228680" y="4848120"/>
            <a:ext cx="580320" cy="1008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9119ADF9-F949-4DF0-9B86-A36927B466E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220040" y="4839120"/>
              <a:ext cx="597960" cy="2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437880</xdr:colOff>
      <xdr:row>24</xdr:row>
      <xdr:rowOff>21615</xdr:rowOff>
    </xdr:from>
    <xdr:to>
      <xdr:col>8</xdr:col>
      <xdr:colOff>438240</xdr:colOff>
      <xdr:row>24</xdr:row>
      <xdr:rowOff>56895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128ABE80-EE11-4585-9C6C-43BEE3100538}"/>
                </a:ext>
              </a:extLst>
            </xdr14:cNvPr>
            <xdr14:cNvContentPartPr/>
          </xdr14:nvContentPartPr>
          <xdr14:nvPr macro=""/>
          <xdr14:xfrm>
            <a:off x="5314680" y="5174640"/>
            <a:ext cx="360" cy="352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128ABE80-EE11-4585-9C6C-43BEE310053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306040" y="5166000"/>
              <a:ext cx="18000" cy="52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600000</xdr:colOff>
      <xdr:row>5</xdr:row>
      <xdr:rowOff>123855</xdr:rowOff>
    </xdr:from>
    <xdr:to>
      <xdr:col>2</xdr:col>
      <xdr:colOff>580080</xdr:colOff>
      <xdr:row>5</xdr:row>
      <xdr:rowOff>124215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EC1649F-8F4A-48FC-B703-782258603149}"/>
                </a:ext>
              </a:extLst>
            </xdr14:cNvPr>
            <xdr14:cNvContentPartPr/>
          </xdr14:nvContentPartPr>
          <xdr14:nvPr macro=""/>
          <xdr14:xfrm>
            <a:off x="1209600" y="704880"/>
            <a:ext cx="58968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EC1649F-8F4A-48FC-B703-78225860314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00960" y="695880"/>
              <a:ext cx="6073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18840</xdr:colOff>
      <xdr:row>10</xdr:row>
      <xdr:rowOff>112470</xdr:rowOff>
    </xdr:from>
    <xdr:to>
      <xdr:col>2</xdr:col>
      <xdr:colOff>553440</xdr:colOff>
      <xdr:row>10</xdr:row>
      <xdr:rowOff>143070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71BDBE16-3F63-48E4-A7E0-543AA1637D80}"/>
                </a:ext>
              </a:extLst>
            </xdr14:cNvPr>
            <xdr14:cNvContentPartPr/>
          </xdr14:nvContentPartPr>
          <xdr14:nvPr macro=""/>
          <xdr14:xfrm>
            <a:off x="1238040" y="2036520"/>
            <a:ext cx="534600" cy="3060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71BDBE16-3F63-48E4-A7E0-543AA1637D8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9400" y="2027520"/>
              <a:ext cx="552240" cy="4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18840</xdr:colOff>
      <xdr:row>9</xdr:row>
      <xdr:rowOff>182280</xdr:rowOff>
    </xdr:from>
    <xdr:to>
      <xdr:col>5</xdr:col>
      <xdr:colOff>602760</xdr:colOff>
      <xdr:row>12</xdr:row>
      <xdr:rowOff>119820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A72AC002-DC16-439E-9B51-588FE4AA6A81}"/>
                </a:ext>
              </a:extLst>
            </xdr14:cNvPr>
            <xdr14:cNvContentPartPr/>
          </xdr14:nvContentPartPr>
          <xdr14:nvPr macro=""/>
          <xdr14:xfrm>
            <a:off x="3066840" y="1858680"/>
            <a:ext cx="583920" cy="50904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72AC002-DC16-439E-9B51-588FE4AA6A8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058200" y="1850162"/>
              <a:ext cx="601560" cy="5257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37920</xdr:colOff>
      <xdr:row>14</xdr:row>
      <xdr:rowOff>104700</xdr:rowOff>
    </xdr:from>
    <xdr:to>
      <xdr:col>3</xdr:col>
      <xdr:colOff>84960</xdr:colOff>
      <xdr:row>14</xdr:row>
      <xdr:rowOff>163020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BF81BBCE-43D5-4C13-B37D-50C4F74F6D15}"/>
                </a:ext>
              </a:extLst>
            </xdr14:cNvPr>
            <xdr14:cNvContentPartPr/>
          </xdr14:nvContentPartPr>
          <xdr14:nvPr macro=""/>
          <xdr14:xfrm>
            <a:off x="1257120" y="3267000"/>
            <a:ext cx="656640" cy="5832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BF81BBCE-43D5-4C13-B37D-50C4F74F6D1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248480" y="3258000"/>
              <a:ext cx="674280" cy="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9480</xdr:colOff>
      <xdr:row>17</xdr:row>
      <xdr:rowOff>94665</xdr:rowOff>
    </xdr:from>
    <xdr:to>
      <xdr:col>2</xdr:col>
      <xdr:colOff>608880</xdr:colOff>
      <xdr:row>17</xdr:row>
      <xdr:rowOff>106905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888A89BC-551A-4EBE-8306-DCAC69F3DE7C}"/>
                </a:ext>
              </a:extLst>
            </xdr14:cNvPr>
            <xdr14:cNvContentPartPr/>
          </xdr14:nvContentPartPr>
          <xdr14:nvPr macro=""/>
          <xdr14:xfrm>
            <a:off x="1228680" y="3857040"/>
            <a:ext cx="599400" cy="122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888A89BC-551A-4EBE-8306-DCAC69F3DE7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20040" y="3848040"/>
              <a:ext cx="617040" cy="2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609360</xdr:colOff>
      <xdr:row>16</xdr:row>
      <xdr:rowOff>48810</xdr:rowOff>
    </xdr:from>
    <xdr:to>
      <xdr:col>5</xdr:col>
      <xdr:colOff>562440</xdr:colOff>
      <xdr:row>18</xdr:row>
      <xdr:rowOff>171810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305467C7-DE0B-407E-A17D-6C6B8D9331F5}"/>
                </a:ext>
              </a:extLst>
            </xdr14:cNvPr>
            <xdr14:cNvContentPartPr/>
          </xdr14:nvContentPartPr>
          <xdr14:nvPr macro=""/>
          <xdr14:xfrm>
            <a:off x="3047760" y="3611160"/>
            <a:ext cx="562680" cy="50400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05467C7-DE0B-407E-A17D-6C6B8D9331F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039120" y="3602488"/>
              <a:ext cx="580320" cy="5209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28560</xdr:colOff>
      <xdr:row>20</xdr:row>
      <xdr:rowOff>94710</xdr:rowOff>
    </xdr:from>
    <xdr:to>
      <xdr:col>2</xdr:col>
      <xdr:colOff>513480</xdr:colOff>
      <xdr:row>20</xdr:row>
      <xdr:rowOff>105150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37912E1D-4C62-4092-8831-D6B35767C297}"/>
                </a:ext>
              </a:extLst>
            </xdr14:cNvPr>
            <xdr14:cNvContentPartPr/>
          </xdr14:nvContentPartPr>
          <xdr14:nvPr macro=""/>
          <xdr14:xfrm>
            <a:off x="1247760" y="4457160"/>
            <a:ext cx="484920" cy="1044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37912E1D-4C62-4092-8831-D6B35767C29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39120" y="4448160"/>
              <a:ext cx="50256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9480</xdr:colOff>
      <xdr:row>22</xdr:row>
      <xdr:rowOff>85620</xdr:rowOff>
    </xdr:from>
    <xdr:to>
      <xdr:col>2</xdr:col>
      <xdr:colOff>589800</xdr:colOff>
      <xdr:row>22</xdr:row>
      <xdr:rowOff>95700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1378AB3A-1217-4B24-BC34-20CAE62BA7B5}"/>
                </a:ext>
              </a:extLst>
            </xdr14:cNvPr>
            <xdr14:cNvContentPartPr/>
          </xdr14:nvContentPartPr>
          <xdr14:nvPr macro=""/>
          <xdr14:xfrm>
            <a:off x="1228680" y="4848120"/>
            <a:ext cx="580320" cy="1008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1378AB3A-1217-4B24-BC34-20CAE62BA7B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220040" y="4839120"/>
              <a:ext cx="597960" cy="2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36:14.17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0,'1614'0,"-1591"0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36:17.05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26,'56'21,"-5"-14,1-3,0-2,54-6,2 1,633 3,-725-1,0 0,0-2,21-5,37-5,59-11,-112 22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36:18.31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84,'0'-1,"1"0,-1-1,1 1,0 0,0 0,0 0,0-1,0 1,0 0,0 0,0 0,0 1,0-1,1 0,-1 0,0 1,1-1,-1 0,0 1,1-1,1 1,39-13,-33 10,160-35,-106 32,0 2,84 7,-29-1,719-2,-826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36:19.60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28 578,'4'-1,"0"0,0-1,-1 0,1 0,0 0,-1 0,1-1,-1 1,7-7,8-5,59-31,91-38,-134 70,50-12,-51 16,59-23,-58 19,1 1,58-12,-50 14,51-18,146-43,-205 62,209-64,-169 51,-61 20,0-2,0 0,0 0,-1-1,0-1,0 0,0 0,-1-2,15-10,-22 12</inkml:trace>
  <inkml:trace contextRef="#ctx0" brushRef="#br0" timeOffset="1472.45">1 684,'14'2,"0"1,0 0,-1 1,1 1,-1 0,25 14,-3-4,101 53,155 53,-154-61,-9-3,-101-46,-2 1,0 1,26 19,-32-22,0 0,1-2,25 9,-22-10,-2 2,31 15,18 16,-28-18,-1 2,41 32,-37-29,-39-25,0 1,0 0,-1 0,1 0,-1 1,0 0,0 0,0 0,6 8,-11-12,0 1,0-1,0 0,0 0,0 0,0 0,-1 0,1 0,0 0,0 0,0 0,0 0,0 0,0 0,0 0,0 1,0-1,0 0,0 0,0 0,0 0,0 0,0 0,0 0,0 0,0 0,0 0,0 1,0-1,0 0,0 0,0 0,0 0,0 0,0 0,0 0,-1 0,-6-3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36:23.15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59,'30'1,"0"-3,0 0,48-11,109-14,-139 20,0 2,0 2,87 6,-27-1,368-2,-456 2,1 0,33 8,-32-6,0 0,24 1,5-4,-28-2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36:24.38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0,'768'0,"-729"3,-1 1,72 16,-70-11,0-1,62 2,-85-9,34-1,95 14,39 14,-129-18,-4-1,51 16,-74-19,-24-6,0 1,0 0,0 0,0 1,0-1,0 1,6 3,-11-4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36:25.87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28,'19'-1,"0"-1,37-9,-35 7,-1 0,29-1,21 5,-1 3,85 15,-77-11,0-3,87-7,-32 1,-30 3,114-3,-128-11,-56 8,60-4,92 10,-161-1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36:27.56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1 631,'47'-35,"-38"30,-1-1,0 0,1 0,-2-1,8-8,-7 7,-1 0,1 1,1 0,-1 1,1 0,0 0,20-8,78-26,-7 4,52-22,-96 39,85-42,-43 16,-27 15,104-38,-50 20,-99 37,92-56,-101 61</inkml:trace>
  <inkml:trace contextRef="#ctx0" brushRef="#br0" timeOffset="1594.86">28 658,'65'-2,"-27"1,62 4,-90-3,0 2,0 0,0 0,-1 1,1 0,-1 0,1 1,-1 1,0-1,-1 1,9 7,1 0,0-1,0 0,1-1,34 12,36 20,145 76,-41 3,-9-13,-140-85,30 20,105 79,-137-101,-37-18,1-1,0 1,0-1,-1 2,0-1,6 5,-9-4,-6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36:34.87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28,'29'-1,"1"-2,30-7,-29 5,57-4,997 10,-1063-1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36:36.23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0,'1006'0,"-975"2,58 10,-57-7,54 3,258-9,-322 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36:36.84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98,'0'-4,"0"-6,0-7,0-3,0-4,0 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50:55.92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0,'1614'0,"-1591"0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50:55.95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84,'0'-1,"1"0,-1-1,1 1,0 0,0 0,0 0,0-1,0 1,0 0,0 0,0 0,0 1,0-1,1 0,-1 0,0 1,1-1,-1 0,0 1,1-1,1 1,39-13,-33 10,160-35,-106 32,0 2,84 7,-29-1,719-2,-826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50:55.95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28 611,'4'-1,"0"-1,0 0,-1 0,1 0,0 0,-1 0,1-1,-1 0,7-6,8-6,59-32,91-41,-134 74,50-12,-51 17,59-25,-58 20,1 1,58-12,-50 15,51-20,146-45,-205 66,209-69,-169 55,-61 20,0 0,0-1,0-1,-1 0,0-1,0-1,0 0,-1 0,15-13,-22 14</inkml:trace>
  <inkml:trace contextRef="#ctx0" brushRef="#br0" timeOffset="1">1 723,'14'2,"0"1,0 1,-1 0,1 1,-1 0,25 15,-3-4,101 56,155 56,-154-65,-9-3,-101-48,-2 1,0 1,26 19,-32-22,0-1,1-1,25 9,-22-11,-2 2,31 17,18 16,-28-19,-1 3,41 33,-37-31,-39-25,0 0,0 0,-1 0,1 1,-1-1,0 1,0 1,0-1,6 9,-11-13,0 0,0 0,0 0,0 0,0 1,0-1,-1 0,1 0,0 0,0 0,0 0,0 0,0 0,0 0,0 0,0 0,0 0,0 1,0-1,0 0,0 0,0 0,0 0,0 0,0 0,0 0,0 0,0 0,0 1,0-1,0 0,0 0,0 0,0 0,0 0,0 0,-1 0,-6-3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50:55.95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0,'768'0,"-729"3,-1 1,72 16,-70-11,0-1,62 2,-85-9,34-1,95 14,39 14,-129-18,-4-1,51 16,-74-19,-24-6,0 1,0 0,0 0,0 1,0-1,0 1,6 3,-11-4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50:55.95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28,'19'-1,"0"-1,37-9,-35 7,-1 0,29-1,21 5,-1 3,85 15,-77-11,0-3,87-7,-32 1,-30 3,114-3,-128-11,-56 8,60-4,92 10,-161-1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50:55.96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1 655,'47'-36,"-38"30,-1 0,0 0,1-1,-2 0,8-8,-7 6,-1 2,1-1,1 1,-1 0,1 1,0 0,20-9,78-26,-7 4,52-23,-96 40,85-44,-43 18,-27 15,104-40,-50 21,-99 38,92-57,-101 63</inkml:trace>
  <inkml:trace contextRef="#ctx0" brushRef="#br0" timeOffset="1">28 683,'65'-2,"-27"0,62 5,-90-2,0 1,0 0,0 0,-1 1,1 0,-1 1,1 0,-1 0,0 1,-1 1,9 5,1 2,0-1,0-1,1-1,34 13,36 21,145 78,-41 3,-9-12,-140-89,30 20,105 83,-137-105,-37-20,1 1,0 0,0 0,-1 0,0 0,6 6,-9-5,-6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50:55.96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28,'29'-1,"1"-2,30-7,-29 5,57-4,997 10,-1063-1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02T12:50:55.96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0,'1006'0,"-975"2,58 10,-57-7,54 3,258-9,-322 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"/>
  <sheetViews>
    <sheetView zoomScaleNormal="100" workbookViewId="0">
      <selection activeCell="A13" sqref="A2:XFD13"/>
    </sheetView>
  </sheetViews>
  <sheetFormatPr defaultRowHeight="15" x14ac:dyDescent="0.25"/>
  <cols>
    <col min="1" max="3" width="12.85546875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2" t="s">
        <v>3</v>
      </c>
      <c r="B2" s="2" t="s">
        <v>4</v>
      </c>
      <c r="C2" s="2" t="s">
        <v>5</v>
      </c>
    </row>
    <row r="3" spans="1:8" x14ac:dyDescent="0.25">
      <c r="A3" s="1" t="s">
        <v>3</v>
      </c>
      <c r="B3" s="1" t="s">
        <v>6</v>
      </c>
      <c r="C3" s="1" t="s">
        <v>5</v>
      </c>
    </row>
    <row r="4" spans="1:8" x14ac:dyDescent="0.25">
      <c r="A4" s="1" t="s">
        <v>7</v>
      </c>
      <c r="B4" s="1" t="s">
        <v>4</v>
      </c>
      <c r="C4" s="1" t="s">
        <v>5</v>
      </c>
    </row>
    <row r="5" spans="1:8" x14ac:dyDescent="0.25">
      <c r="A5" s="1" t="s">
        <v>7</v>
      </c>
      <c r="B5" s="1" t="s">
        <v>9</v>
      </c>
      <c r="C5" s="1" t="s">
        <v>5</v>
      </c>
      <c r="E5" t="s">
        <v>15</v>
      </c>
      <c r="H5">
        <f>COUNTA(C2:C13)</f>
        <v>12</v>
      </c>
    </row>
    <row r="6" spans="1:8" x14ac:dyDescent="0.25">
      <c r="A6" s="1" t="s">
        <v>7</v>
      </c>
      <c r="B6" s="1" t="s">
        <v>3</v>
      </c>
      <c r="C6" s="1" t="s">
        <v>9</v>
      </c>
    </row>
    <row r="7" spans="1:8" x14ac:dyDescent="0.25">
      <c r="A7" s="1" t="s">
        <v>7</v>
      </c>
      <c r="B7" s="1" t="s">
        <v>12</v>
      </c>
      <c r="C7" s="1" t="s">
        <v>9</v>
      </c>
    </row>
    <row r="8" spans="1:8" x14ac:dyDescent="0.25">
      <c r="A8" s="1" t="s">
        <v>7</v>
      </c>
      <c r="B8" s="1" t="s">
        <v>13</v>
      </c>
      <c r="C8" s="1" t="s">
        <v>9</v>
      </c>
    </row>
    <row r="9" spans="1:8" x14ac:dyDescent="0.25">
      <c r="A9" s="1" t="s">
        <v>7</v>
      </c>
      <c r="B9" s="1" t="s">
        <v>7</v>
      </c>
      <c r="C9" s="1" t="s">
        <v>8</v>
      </c>
    </row>
    <row r="10" spans="1:8" x14ac:dyDescent="0.25">
      <c r="A10" s="1" t="s">
        <v>3</v>
      </c>
      <c r="B10" s="1" t="s">
        <v>9</v>
      </c>
      <c r="C10" s="1" t="s">
        <v>10</v>
      </c>
    </row>
    <row r="11" spans="1:8" x14ac:dyDescent="0.25">
      <c r="A11" s="1" t="s">
        <v>3</v>
      </c>
      <c r="B11" s="1" t="s">
        <v>11</v>
      </c>
      <c r="C11" s="1" t="s">
        <v>7</v>
      </c>
    </row>
    <row r="12" spans="1:8" x14ac:dyDescent="0.25">
      <c r="A12" s="1" t="s">
        <v>3</v>
      </c>
      <c r="B12" s="1" t="s">
        <v>13</v>
      </c>
      <c r="C12" s="1" t="s">
        <v>7</v>
      </c>
    </row>
    <row r="13" spans="1:8" x14ac:dyDescent="0.25">
      <c r="A13" s="1" t="s">
        <v>7</v>
      </c>
      <c r="B13" s="1" t="s">
        <v>11</v>
      </c>
      <c r="C13" s="1" t="s">
        <v>7</v>
      </c>
    </row>
    <row r="15" spans="1:8" ht="15.75" thickBot="1" x14ac:dyDescent="0.3">
      <c r="A15" s="7"/>
      <c r="B15" s="7"/>
      <c r="C15" s="7"/>
      <c r="D15" s="7"/>
      <c r="E15" s="7"/>
      <c r="F15" s="7"/>
      <c r="G15" s="7"/>
      <c r="H15" s="7"/>
    </row>
    <row r="18" spans="1:8" x14ac:dyDescent="0.25">
      <c r="A18" t="s">
        <v>18</v>
      </c>
      <c r="B18" t="s">
        <v>14</v>
      </c>
      <c r="C18" t="s">
        <v>16</v>
      </c>
      <c r="D18" t="s">
        <v>17</v>
      </c>
    </row>
    <row r="19" spans="1:8" x14ac:dyDescent="0.25">
      <c r="A19" t="str" cm="1">
        <f t="array" ref="A19:A23">_xlfn.UNIQUE(C2:C13)</f>
        <v>b12</v>
      </c>
      <c r="B19">
        <f>COUNTIF($C$2:$C$13,A19)</f>
        <v>4</v>
      </c>
      <c r="C19">
        <f>B19/$H$5</f>
        <v>0.33333333333333331</v>
      </c>
      <c r="D19">
        <f>C19*LOG(C19,2)</f>
        <v>-0.52832083357371873</v>
      </c>
    </row>
    <row r="20" spans="1:8" x14ac:dyDescent="0.25">
      <c r="A20" t="str">
        <v>b2</v>
      </c>
      <c r="B20">
        <f t="shared" ref="B20:B23" si="0">COUNTIF($C$2:$C$13,A20)</f>
        <v>3</v>
      </c>
      <c r="C20">
        <f t="shared" ref="C20:C23" si="1">B20/$H$5</f>
        <v>0.25</v>
      </c>
      <c r="D20">
        <f t="shared" ref="D20:D23" si="2">C20*LOG(C20,2)</f>
        <v>-0.5</v>
      </c>
    </row>
    <row r="21" spans="1:8" x14ac:dyDescent="0.25">
      <c r="A21" t="str">
        <v>b6</v>
      </c>
      <c r="B21">
        <f t="shared" si="0"/>
        <v>1</v>
      </c>
      <c r="C21">
        <f t="shared" si="1"/>
        <v>8.3333333333333329E-2</v>
      </c>
      <c r="D21">
        <f t="shared" si="2"/>
        <v>-0.29874687506009634</v>
      </c>
    </row>
    <row r="22" spans="1:8" x14ac:dyDescent="0.25">
      <c r="A22" t="str">
        <v>b7</v>
      </c>
      <c r="B22">
        <f t="shared" si="0"/>
        <v>1</v>
      </c>
      <c r="C22">
        <f t="shared" si="1"/>
        <v>8.3333333333333329E-2</v>
      </c>
      <c r="D22">
        <f t="shared" si="2"/>
        <v>-0.29874687506009634</v>
      </c>
    </row>
    <row r="23" spans="1:8" x14ac:dyDescent="0.25">
      <c r="A23" t="str">
        <v>s2</v>
      </c>
      <c r="B23">
        <f t="shared" si="0"/>
        <v>3</v>
      </c>
      <c r="C23">
        <f t="shared" si="1"/>
        <v>0.25</v>
      </c>
      <c r="D23">
        <f t="shared" si="2"/>
        <v>-0.5</v>
      </c>
    </row>
    <row r="24" spans="1:8" x14ac:dyDescent="0.25">
      <c r="D24" s="6">
        <f>-SUM(D19:D23)</f>
        <v>2.1258145836939115</v>
      </c>
    </row>
    <row r="26" spans="1:8" ht="15.75" thickBot="1" x14ac:dyDescent="0.3">
      <c r="A26" s="7"/>
      <c r="B26" s="7"/>
      <c r="C26" s="7"/>
      <c r="D26" s="7"/>
      <c r="E26" s="7"/>
      <c r="F26" s="7"/>
      <c r="G26" s="7"/>
      <c r="H26" s="7"/>
    </row>
    <row r="28" spans="1:8" x14ac:dyDescent="0.25">
      <c r="A28" t="s">
        <v>19</v>
      </c>
    </row>
    <row r="30" spans="1:8" ht="15.75" thickBot="1" x14ac:dyDescent="0.3"/>
    <row r="31" spans="1:8" ht="15.75" thickBot="1" x14ac:dyDescent="0.3">
      <c r="A31" s="16"/>
      <c r="B31" s="20" t="s">
        <v>22</v>
      </c>
      <c r="C31" s="21" t="s">
        <v>23</v>
      </c>
    </row>
    <row r="32" spans="1:8" x14ac:dyDescent="0.25">
      <c r="A32" s="17" t="str" cm="1">
        <f t="array" ref="A32:A33">_xlfn.UNIQUE(A2:A13)</f>
        <v>s1</v>
      </c>
      <c r="B32" s="12">
        <f>COUNTIF($A$2:$A$13,A32)</f>
        <v>5</v>
      </c>
      <c r="C32" s="13">
        <f>B32/H5</f>
        <v>0.41666666666666669</v>
      </c>
    </row>
    <row r="33" spans="1:7" ht="15.75" thickBot="1" x14ac:dyDescent="0.3">
      <c r="A33" s="18" t="str">
        <v>s2</v>
      </c>
      <c r="B33" s="7">
        <f>COUNTIF($A$2:$A$13,A33)</f>
        <v>7</v>
      </c>
      <c r="C33" s="15">
        <f>B33/H5</f>
        <v>0.58333333333333337</v>
      </c>
    </row>
    <row r="34" spans="1:7" ht="15.75" thickBot="1" x14ac:dyDescent="0.3"/>
    <row r="35" spans="1:7" ht="15.75" thickBot="1" x14ac:dyDescent="0.3">
      <c r="A35" s="8"/>
      <c r="B35" s="9"/>
      <c r="C35" s="9"/>
      <c r="D35" s="8" t="s">
        <v>20</v>
      </c>
      <c r="E35" s="10"/>
      <c r="F35" s="8" t="s">
        <v>17</v>
      </c>
      <c r="G35" s="10"/>
    </row>
    <row r="36" spans="1:7" ht="15.75" thickBot="1" x14ac:dyDescent="0.3">
      <c r="A36" s="19"/>
      <c r="B36" s="20" t="str">
        <f>A32</f>
        <v>s1</v>
      </c>
      <c r="C36" s="20" t="str">
        <f>A33</f>
        <v>s2</v>
      </c>
      <c r="D36" s="11" t="str">
        <f>B36</f>
        <v>s1</v>
      </c>
      <c r="E36" s="13" t="str">
        <f>C36</f>
        <v>s2</v>
      </c>
      <c r="F36" s="11" t="str">
        <f>D36</f>
        <v>s1</v>
      </c>
      <c r="G36" s="13" t="str">
        <f>E36</f>
        <v>s2</v>
      </c>
    </row>
    <row r="37" spans="1:7" x14ac:dyDescent="0.25">
      <c r="A37" s="17" t="str">
        <f>A19</f>
        <v>b12</v>
      </c>
      <c r="B37" s="8">
        <f>COUNTIFS($A$2:$A$13,B$36,$C$2:$C$13,A37)</f>
        <v>2</v>
      </c>
      <c r="C37" s="9">
        <f>COUNTIFS($A$2:$A$13,C$36,$C$2:$C$13,A37)</f>
        <v>2</v>
      </c>
      <c r="D37" s="8">
        <f>B37/$B$32</f>
        <v>0.4</v>
      </c>
      <c r="E37" s="10">
        <f>C37/$B$33</f>
        <v>0.2857142857142857</v>
      </c>
      <c r="F37" s="8">
        <f>D37*LOG(D37,2)</f>
        <v>-0.52877123795494485</v>
      </c>
      <c r="G37" s="10">
        <f>E37*LOG(E37,2)</f>
        <v>-0.51638712058788683</v>
      </c>
    </row>
    <row r="38" spans="1:7" x14ac:dyDescent="0.25">
      <c r="A38" s="17" t="str">
        <f>A20</f>
        <v>b2</v>
      </c>
      <c r="B38" s="11">
        <f>COUNTIFS($A$2:$A$13,B$36,$C$2:$C$13,A38)</f>
        <v>0</v>
      </c>
      <c r="C38" s="12">
        <f>COUNTIFS($A$2:$A$13,C$36,$C$2:$C$13,A38)</f>
        <v>3</v>
      </c>
      <c r="D38" s="11">
        <f>B38/$B$32</f>
        <v>0</v>
      </c>
      <c r="E38" s="13">
        <f>C38/$B$33</f>
        <v>0.42857142857142855</v>
      </c>
      <c r="F38" s="11"/>
      <c r="G38" s="13">
        <f t="shared" ref="G38:G41" si="3">E38*LOG(E38,2)</f>
        <v>-0.52388246628704915</v>
      </c>
    </row>
    <row r="39" spans="1:7" x14ac:dyDescent="0.25">
      <c r="A39" s="17" t="str">
        <f>A21</f>
        <v>b6</v>
      </c>
      <c r="B39" s="11">
        <f>COUNTIFS($A$2:$A$13,B$36,$C$2:$C$13,A39)</f>
        <v>0</v>
      </c>
      <c r="C39" s="12">
        <f>COUNTIFS($A$2:$A$13,C$36,$C$2:$C$13,A39)</f>
        <v>1</v>
      </c>
      <c r="D39" s="11">
        <f>B39/$B$32</f>
        <v>0</v>
      </c>
      <c r="E39" s="13">
        <f>C39/$B$33</f>
        <v>0.14285714285714285</v>
      </c>
      <c r="F39" s="11"/>
      <c r="G39" s="13">
        <f t="shared" si="3"/>
        <v>-0.40105070315108637</v>
      </c>
    </row>
    <row r="40" spans="1:7" x14ac:dyDescent="0.25">
      <c r="A40" s="17" t="str">
        <f>A22</f>
        <v>b7</v>
      </c>
      <c r="B40" s="11">
        <f>COUNTIFS($A$2:$A$13,B$36,$C$2:$C$13,A40)</f>
        <v>1</v>
      </c>
      <c r="C40" s="12">
        <f>COUNTIFS($A$2:$A$13,C$36,$C$2:$C$13,A40)</f>
        <v>0</v>
      </c>
      <c r="D40" s="11">
        <f>B40/$B$32</f>
        <v>0.2</v>
      </c>
      <c r="E40" s="13">
        <f>C40/$B$33</f>
        <v>0</v>
      </c>
      <c r="F40" s="11">
        <f t="shared" ref="F38:F41" si="4">D40*LOG(D40,2)</f>
        <v>-0.46438561897747244</v>
      </c>
      <c r="G40" s="13"/>
    </row>
    <row r="41" spans="1:7" ht="15.75" thickBot="1" x14ac:dyDescent="0.3">
      <c r="A41" s="18" t="str">
        <f>A23</f>
        <v>s2</v>
      </c>
      <c r="B41" s="14">
        <f>COUNTIFS($A$2:$A$13,B$36,$C$2:$C$13,A41)</f>
        <v>2</v>
      </c>
      <c r="C41" s="7">
        <f>COUNTIFS($A$2:$A$13,C$36,$C$2:$C$13,A41)</f>
        <v>1</v>
      </c>
      <c r="D41" s="14">
        <f>B41/$B$32</f>
        <v>0.4</v>
      </c>
      <c r="E41" s="15">
        <f>C41/$B$33</f>
        <v>0.14285714285714285</v>
      </c>
      <c r="F41" s="14">
        <f t="shared" si="4"/>
        <v>-0.52877123795494485</v>
      </c>
      <c r="G41" s="15">
        <f t="shared" si="3"/>
        <v>-0.40105070315108637</v>
      </c>
    </row>
    <row r="43" spans="1:7" x14ac:dyDescent="0.25">
      <c r="F43" s="6">
        <f>-SUM(F37:F41)</f>
        <v>1.5219280948873621</v>
      </c>
      <c r="G43" s="6">
        <f>-SUM(G37:G41)</f>
        <v>1.8423709931771088</v>
      </c>
    </row>
    <row r="45" spans="1:7" x14ac:dyDescent="0.25">
      <c r="A45" t="s">
        <v>21</v>
      </c>
      <c r="B45">
        <f>D24</f>
        <v>2.1258145836939115</v>
      </c>
      <c r="C45">
        <f>C32*F43</f>
        <v>0.63413670620306761</v>
      </c>
      <c r="D45">
        <f>C33*G43</f>
        <v>1.0747164126866469</v>
      </c>
    </row>
    <row r="47" spans="1:7" x14ac:dyDescent="0.25">
      <c r="B47" s="6">
        <f>B45-C45-D45</f>
        <v>0.41696146480419705</v>
      </c>
    </row>
    <row r="49" spans="1:8" s="7" customFormat="1" ht="15.75" thickBot="1" x14ac:dyDescent="0.3"/>
    <row r="51" spans="1:8" x14ac:dyDescent="0.25">
      <c r="A51" t="s">
        <v>24</v>
      </c>
    </row>
    <row r="53" spans="1:8" ht="15.75" thickBot="1" x14ac:dyDescent="0.3"/>
    <row r="54" spans="1:8" ht="15.75" thickBot="1" x14ac:dyDescent="0.3">
      <c r="A54" s="16"/>
      <c r="B54" s="9" t="s">
        <v>22</v>
      </c>
      <c r="C54" s="10" t="s">
        <v>23</v>
      </c>
      <c r="H54" s="16" t="s">
        <v>4</v>
      </c>
    </row>
    <row r="55" spans="1:8" x14ac:dyDescent="0.25">
      <c r="A55" s="16" t="str" cm="1">
        <f t="array" ref="A55:A62">_xlfn.UNIQUE(B2:B13)</f>
        <v>ce</v>
      </c>
      <c r="B55" s="9">
        <f>COUNTIF($B$2:$B$13,A55)</f>
        <v>2</v>
      </c>
      <c r="C55" s="10">
        <f>B55/$H$5</f>
        <v>0.16666666666666666</v>
      </c>
      <c r="H55" s="17" t="s">
        <v>6</v>
      </c>
    </row>
    <row r="56" spans="1:8" x14ac:dyDescent="0.25">
      <c r="A56" s="17" t="str">
        <v>b1</v>
      </c>
      <c r="B56" s="12">
        <f t="shared" ref="B56:B62" si="5">COUNTIF($B$2:$B$13,A56)</f>
        <v>1</v>
      </c>
      <c r="C56" s="13">
        <f t="shared" ref="C56:C62" si="6">B56/$H$5</f>
        <v>8.3333333333333329E-2</v>
      </c>
      <c r="H56" s="17" t="s">
        <v>9</v>
      </c>
    </row>
    <row r="57" spans="1:8" x14ac:dyDescent="0.25">
      <c r="A57" s="17" t="str">
        <v>b2</v>
      </c>
      <c r="B57" s="12">
        <f t="shared" si="5"/>
        <v>2</v>
      </c>
      <c r="C57" s="13">
        <f t="shared" si="6"/>
        <v>0.16666666666666666</v>
      </c>
      <c r="H57" s="17" t="s">
        <v>3</v>
      </c>
    </row>
    <row r="58" spans="1:8" x14ac:dyDescent="0.25">
      <c r="A58" s="17" t="str">
        <v>s1</v>
      </c>
      <c r="B58" s="12">
        <f t="shared" si="5"/>
        <v>1</v>
      </c>
      <c r="C58" s="13">
        <f t="shared" si="6"/>
        <v>8.3333333333333329E-2</v>
      </c>
      <c r="H58" s="17" t="s">
        <v>12</v>
      </c>
    </row>
    <row r="59" spans="1:8" x14ac:dyDescent="0.25">
      <c r="A59" s="17" t="str">
        <v>b3</v>
      </c>
      <c r="B59" s="12">
        <f t="shared" si="5"/>
        <v>1</v>
      </c>
      <c r="C59" s="13">
        <f t="shared" si="6"/>
        <v>8.3333333333333329E-2</v>
      </c>
      <c r="H59" s="17" t="s">
        <v>13</v>
      </c>
    </row>
    <row r="60" spans="1:8" x14ac:dyDescent="0.25">
      <c r="A60" s="17" t="str">
        <v>s4</v>
      </c>
      <c r="B60" s="12">
        <f t="shared" si="5"/>
        <v>2</v>
      </c>
      <c r="C60" s="13">
        <f t="shared" si="6"/>
        <v>0.16666666666666666</v>
      </c>
      <c r="H60" s="17" t="s">
        <v>7</v>
      </c>
    </row>
    <row r="61" spans="1:8" ht="15.75" thickBot="1" x14ac:dyDescent="0.3">
      <c r="A61" s="17" t="str">
        <v>s2</v>
      </c>
      <c r="B61" s="12">
        <f t="shared" si="5"/>
        <v>1</v>
      </c>
      <c r="C61" s="13">
        <f t="shared" si="6"/>
        <v>8.3333333333333329E-2</v>
      </c>
      <c r="H61" s="18" t="s">
        <v>11</v>
      </c>
    </row>
    <row r="62" spans="1:8" ht="15.75" thickBot="1" x14ac:dyDescent="0.3">
      <c r="A62" s="18" t="str">
        <v>s3</v>
      </c>
      <c r="B62" s="7">
        <f t="shared" si="5"/>
        <v>2</v>
      </c>
      <c r="C62" s="15">
        <f t="shared" si="6"/>
        <v>0.16666666666666666</v>
      </c>
    </row>
    <row r="65" spans="1:9" ht="15.75" thickBot="1" x14ac:dyDescent="0.3"/>
    <row r="66" spans="1:9" ht="15.75" thickBot="1" x14ac:dyDescent="0.3">
      <c r="A66" s="19" t="s">
        <v>25</v>
      </c>
      <c r="B66" s="20" t="s">
        <v>4</v>
      </c>
      <c r="C66" s="20" t="s">
        <v>6</v>
      </c>
      <c r="D66" s="20" t="s">
        <v>9</v>
      </c>
      <c r="E66" s="20" t="s">
        <v>3</v>
      </c>
      <c r="F66" s="20" t="s">
        <v>12</v>
      </c>
      <c r="G66" s="20" t="s">
        <v>13</v>
      </c>
      <c r="H66" s="20" t="s">
        <v>7</v>
      </c>
      <c r="I66" s="21" t="s">
        <v>11</v>
      </c>
    </row>
    <row r="67" spans="1:9" x14ac:dyDescent="0.25">
      <c r="A67" s="17" t="s">
        <v>5</v>
      </c>
      <c r="B67" s="12">
        <f>COUNTIFS($C$2:$C$13,A67,$B$2:B$13,$B$66)</f>
        <v>2</v>
      </c>
      <c r="C67" s="12">
        <f>COUNTIFS($C$2:$C$13,A67,$B$2:$B$13,$C$66)</f>
        <v>1</v>
      </c>
      <c r="D67" s="12">
        <f>COUNTIFS($C$2:$C$13,A67,$B$2:$B$13,$D$66)</f>
        <v>1</v>
      </c>
      <c r="E67" s="12">
        <f>COUNTIFS($C$2:$C$13,A67,$B$2:$B$13,$E$66)</f>
        <v>0</v>
      </c>
      <c r="F67" s="12">
        <f>COUNTIFS($C$2:$C$13,A67,$B$2:$B$13,$F$66)</f>
        <v>0</v>
      </c>
      <c r="G67" s="12">
        <f>COUNTIFS($C$2:$C$13,A67,$B$2:$B$13,$G$66)</f>
        <v>0</v>
      </c>
      <c r="H67" s="12">
        <f>COUNTIFS($C$2:$C$13,A67,$B$2:$B$13,$H$66)</f>
        <v>0</v>
      </c>
      <c r="I67" s="13">
        <f>COUNTIFS($C$2:$C$13,A67,$B$2:$B$13,$I$66)</f>
        <v>0</v>
      </c>
    </row>
    <row r="68" spans="1:9" x14ac:dyDescent="0.25">
      <c r="A68" s="17" t="str">
        <f t="shared" ref="A68:A73" si="7">A38</f>
        <v>b2</v>
      </c>
      <c r="B68" s="12">
        <f>COUNTIFS($C$2:$C$13,A68,$B$2:B$13,$B$66)</f>
        <v>0</v>
      </c>
      <c r="C68" s="12">
        <f t="shared" ref="C68:C71" si="8">COUNTIFS($C$2:$C$13,A68,$B$2:$B$13,$C$66)</f>
        <v>0</v>
      </c>
      <c r="D68" s="12">
        <f t="shared" ref="D68:D71" si="9">COUNTIFS($C$2:$C$13,A68,$B$2:$B$13,$D$66)</f>
        <v>0</v>
      </c>
      <c r="E68" s="12">
        <f t="shared" ref="E68:E71" si="10">COUNTIFS($C$2:$C$13,A68,$B$2:$B$13,$E$66)</f>
        <v>1</v>
      </c>
      <c r="F68" s="12">
        <f t="shared" ref="F68:F71" si="11">COUNTIFS($C$2:$C$13,A68,$B$2:$B$13,$F$66)</f>
        <v>1</v>
      </c>
      <c r="G68" s="12">
        <f t="shared" ref="G68:G71" si="12">COUNTIFS($C$2:$C$13,A68,$B$2:$B$13,$G$66)</f>
        <v>1</v>
      </c>
      <c r="H68" s="12">
        <f t="shared" ref="H68:H71" si="13">COUNTIFS($C$2:$C$13,A68,$B$2:$B$13,$H$66)</f>
        <v>0</v>
      </c>
      <c r="I68" s="13">
        <f t="shared" ref="I68:I71" si="14">COUNTIFS($C$2:$C$13,A68,$B$2:$B$13,$I$66)</f>
        <v>0</v>
      </c>
    </row>
    <row r="69" spans="1:9" x14ac:dyDescent="0.25">
      <c r="A69" s="17" t="str">
        <f t="shared" si="7"/>
        <v>b6</v>
      </c>
      <c r="B69" s="12">
        <f>COUNTIFS($C$2:$C$13,A69,$B$2:B$13,$B$66)</f>
        <v>0</v>
      </c>
      <c r="C69" s="12">
        <f t="shared" si="8"/>
        <v>0</v>
      </c>
      <c r="D69" s="12">
        <f t="shared" si="9"/>
        <v>0</v>
      </c>
      <c r="E69" s="12">
        <f t="shared" si="10"/>
        <v>0</v>
      </c>
      <c r="F69" s="12">
        <f t="shared" si="11"/>
        <v>0</v>
      </c>
      <c r="G69" s="12">
        <f t="shared" si="12"/>
        <v>0</v>
      </c>
      <c r="H69" s="12">
        <f t="shared" si="13"/>
        <v>1</v>
      </c>
      <c r="I69" s="13">
        <f t="shared" si="14"/>
        <v>0</v>
      </c>
    </row>
    <row r="70" spans="1:9" x14ac:dyDescent="0.25">
      <c r="A70" s="17" t="str">
        <f t="shared" si="7"/>
        <v>b7</v>
      </c>
      <c r="B70" s="12">
        <f>COUNTIFS($C$2:$C$13,A70,$B$2:B$13,$B$66)</f>
        <v>0</v>
      </c>
      <c r="C70" s="12">
        <f t="shared" si="8"/>
        <v>0</v>
      </c>
      <c r="D70" s="12">
        <f t="shared" si="9"/>
        <v>1</v>
      </c>
      <c r="E70" s="12">
        <f t="shared" si="10"/>
        <v>0</v>
      </c>
      <c r="F70" s="12">
        <f t="shared" si="11"/>
        <v>0</v>
      </c>
      <c r="G70" s="12">
        <f t="shared" si="12"/>
        <v>0</v>
      </c>
      <c r="H70" s="12">
        <f t="shared" si="13"/>
        <v>0</v>
      </c>
      <c r="I70" s="13">
        <f t="shared" si="14"/>
        <v>0</v>
      </c>
    </row>
    <row r="71" spans="1:9" ht="15.75" thickBot="1" x14ac:dyDescent="0.3">
      <c r="A71" s="18" t="str">
        <f t="shared" si="7"/>
        <v>s2</v>
      </c>
      <c r="B71" s="7">
        <f>COUNTIFS($C$2:$C$13,A71,$B$2:B$13,$B$66)</f>
        <v>0</v>
      </c>
      <c r="C71" s="7">
        <f t="shared" si="8"/>
        <v>0</v>
      </c>
      <c r="D71" s="7">
        <f t="shared" si="9"/>
        <v>0</v>
      </c>
      <c r="E71" s="7">
        <f t="shared" si="10"/>
        <v>0</v>
      </c>
      <c r="F71" s="7">
        <f t="shared" si="11"/>
        <v>0</v>
      </c>
      <c r="G71" s="7">
        <f t="shared" si="12"/>
        <v>1</v>
      </c>
      <c r="H71" s="7">
        <f t="shared" si="13"/>
        <v>0</v>
      </c>
      <c r="I71" s="15">
        <f t="shared" si="14"/>
        <v>2</v>
      </c>
    </row>
    <row r="73" spans="1:9" ht="15.75" thickBot="1" x14ac:dyDescent="0.3"/>
    <row r="74" spans="1:9" ht="15.75" thickBot="1" x14ac:dyDescent="0.3">
      <c r="A74" s="19" t="s">
        <v>20</v>
      </c>
      <c r="B74" s="9" t="str">
        <f>B66</f>
        <v>ce</v>
      </c>
      <c r="C74" s="9" t="str">
        <f t="shared" ref="C74:I74" si="15">C66</f>
        <v>b1</v>
      </c>
      <c r="D74" s="9" t="str">
        <f t="shared" si="15"/>
        <v>b2</v>
      </c>
      <c r="E74" s="9" t="str">
        <f t="shared" si="15"/>
        <v>s1</v>
      </c>
      <c r="F74" s="9" t="str">
        <f t="shared" si="15"/>
        <v>b3</v>
      </c>
      <c r="G74" s="9" t="str">
        <f t="shared" si="15"/>
        <v>s4</v>
      </c>
      <c r="H74" s="9" t="str">
        <f t="shared" si="15"/>
        <v>s2</v>
      </c>
      <c r="I74" s="10" t="str">
        <f t="shared" si="15"/>
        <v>s3</v>
      </c>
    </row>
    <row r="75" spans="1:9" x14ac:dyDescent="0.25">
      <c r="A75" s="11" t="str">
        <f>A67</f>
        <v>b12</v>
      </c>
      <c r="B75" s="8">
        <f>B67/$B$55</f>
        <v>1</v>
      </c>
      <c r="C75" s="9">
        <f>C67/$B$56</f>
        <v>1</v>
      </c>
      <c r="D75" s="9">
        <f>D67/$B$57</f>
        <v>0.5</v>
      </c>
      <c r="E75" s="9">
        <f>E67/$B$58</f>
        <v>0</v>
      </c>
      <c r="F75" s="9">
        <f>F67/$B$59</f>
        <v>0</v>
      </c>
      <c r="G75" s="9">
        <f>G67/$B$60</f>
        <v>0</v>
      </c>
      <c r="H75" s="9">
        <f>H67/$B$61</f>
        <v>0</v>
      </c>
      <c r="I75" s="10">
        <f>I67/$B$62</f>
        <v>0</v>
      </c>
    </row>
    <row r="76" spans="1:9" x14ac:dyDescent="0.25">
      <c r="A76" s="11" t="str">
        <f t="shared" ref="A76:A79" si="16">A68</f>
        <v>b2</v>
      </c>
      <c r="B76" s="11">
        <f t="shared" ref="B76:B79" si="17">B68/$B$55</f>
        <v>0</v>
      </c>
      <c r="C76" s="12">
        <f t="shared" ref="C76:C79" si="18">C68/$B$56</f>
        <v>0</v>
      </c>
      <c r="D76" s="12">
        <f t="shared" ref="D76:D79" si="19">D68/$B$57</f>
        <v>0</v>
      </c>
      <c r="E76" s="12">
        <f t="shared" ref="E76:E79" si="20">E68/$B$58</f>
        <v>1</v>
      </c>
      <c r="F76" s="12">
        <f t="shared" ref="F76:F79" si="21">F68/$B$59</f>
        <v>1</v>
      </c>
      <c r="G76" s="12">
        <f t="shared" ref="G76:G79" si="22">G68/$B$60</f>
        <v>0.5</v>
      </c>
      <c r="H76" s="12">
        <f t="shared" ref="H76:H79" si="23">H68/$B$61</f>
        <v>0</v>
      </c>
      <c r="I76" s="13">
        <f t="shared" ref="I76:I79" si="24">I68/$B$62</f>
        <v>0</v>
      </c>
    </row>
    <row r="77" spans="1:9" x14ac:dyDescent="0.25">
      <c r="A77" s="11" t="str">
        <f t="shared" si="16"/>
        <v>b6</v>
      </c>
      <c r="B77" s="11">
        <f t="shared" si="17"/>
        <v>0</v>
      </c>
      <c r="C77" s="12">
        <f t="shared" si="18"/>
        <v>0</v>
      </c>
      <c r="D77" s="12">
        <f t="shared" si="19"/>
        <v>0</v>
      </c>
      <c r="E77" s="12">
        <f t="shared" si="20"/>
        <v>0</v>
      </c>
      <c r="F77" s="12">
        <f t="shared" si="21"/>
        <v>0</v>
      </c>
      <c r="G77" s="12">
        <f t="shared" si="22"/>
        <v>0</v>
      </c>
      <c r="H77" s="12">
        <f t="shared" si="23"/>
        <v>1</v>
      </c>
      <c r="I77" s="13">
        <f t="shared" si="24"/>
        <v>0</v>
      </c>
    </row>
    <row r="78" spans="1:9" x14ac:dyDescent="0.25">
      <c r="A78" s="11" t="str">
        <f t="shared" si="16"/>
        <v>b7</v>
      </c>
      <c r="B78" s="11">
        <f t="shared" si="17"/>
        <v>0</v>
      </c>
      <c r="C78" s="12">
        <f t="shared" si="18"/>
        <v>0</v>
      </c>
      <c r="D78" s="12">
        <f t="shared" si="19"/>
        <v>0.5</v>
      </c>
      <c r="E78" s="12">
        <f t="shared" si="20"/>
        <v>0</v>
      </c>
      <c r="F78" s="12">
        <f t="shared" si="21"/>
        <v>0</v>
      </c>
      <c r="G78" s="12">
        <f t="shared" si="22"/>
        <v>0</v>
      </c>
      <c r="H78" s="12">
        <f t="shared" si="23"/>
        <v>0</v>
      </c>
      <c r="I78" s="13">
        <f t="shared" si="24"/>
        <v>0</v>
      </c>
    </row>
    <row r="79" spans="1:9" ht="15.75" thickBot="1" x14ac:dyDescent="0.3">
      <c r="A79" s="14" t="str">
        <f t="shared" si="16"/>
        <v>s2</v>
      </c>
      <c r="B79" s="14">
        <f t="shared" si="17"/>
        <v>0</v>
      </c>
      <c r="C79" s="7">
        <f t="shared" si="18"/>
        <v>0</v>
      </c>
      <c r="D79" s="7">
        <f t="shared" si="19"/>
        <v>0</v>
      </c>
      <c r="E79" s="7">
        <f t="shared" si="20"/>
        <v>0</v>
      </c>
      <c r="F79" s="7">
        <f t="shared" si="21"/>
        <v>0</v>
      </c>
      <c r="G79" s="7">
        <f t="shared" si="22"/>
        <v>0.5</v>
      </c>
      <c r="H79" s="7">
        <f t="shared" si="23"/>
        <v>0</v>
      </c>
      <c r="I79" s="15">
        <f t="shared" si="24"/>
        <v>1</v>
      </c>
    </row>
    <row r="80" spans="1:9" ht="15.75" thickBot="1" x14ac:dyDescent="0.3"/>
    <row r="81" spans="1:9" ht="15.75" thickBot="1" x14ac:dyDescent="0.3">
      <c r="A81" s="19" t="s">
        <v>17</v>
      </c>
      <c r="B81" s="9" t="str">
        <f>B74</f>
        <v>ce</v>
      </c>
      <c r="C81" s="9" t="str">
        <f t="shared" ref="C81:I81" si="25">C74</f>
        <v>b1</v>
      </c>
      <c r="D81" s="9" t="str">
        <f t="shared" si="25"/>
        <v>b2</v>
      </c>
      <c r="E81" s="9" t="str">
        <f t="shared" si="25"/>
        <v>s1</v>
      </c>
      <c r="F81" s="9" t="str">
        <f t="shared" si="25"/>
        <v>b3</v>
      </c>
      <c r="G81" s="9" t="str">
        <f t="shared" si="25"/>
        <v>s4</v>
      </c>
      <c r="H81" s="9" t="str">
        <f t="shared" si="25"/>
        <v>s2</v>
      </c>
      <c r="I81" s="10" t="str">
        <f t="shared" si="25"/>
        <v>s3</v>
      </c>
    </row>
    <row r="82" spans="1:9" x14ac:dyDescent="0.25">
      <c r="A82" s="11" t="str">
        <f>A75</f>
        <v>b12</v>
      </c>
      <c r="B82" s="22">
        <f>IFERROR(B75*LOG(B75,2), 0)</f>
        <v>0</v>
      </c>
      <c r="C82" s="25">
        <f t="shared" ref="C82:I82" si="26">IFERROR(C75*LOG(C75,2), 0)</f>
        <v>0</v>
      </c>
      <c r="D82" s="25">
        <f t="shared" si="26"/>
        <v>-0.5</v>
      </c>
      <c r="E82" s="25">
        <f t="shared" si="26"/>
        <v>0</v>
      </c>
      <c r="F82" s="25">
        <f t="shared" si="26"/>
        <v>0</v>
      </c>
      <c r="G82" s="25">
        <f t="shared" si="26"/>
        <v>0</v>
      </c>
      <c r="H82" s="25">
        <f t="shared" si="26"/>
        <v>0</v>
      </c>
      <c r="I82" s="26">
        <f t="shared" si="26"/>
        <v>0</v>
      </c>
    </row>
    <row r="83" spans="1:9" x14ac:dyDescent="0.25">
      <c r="A83" s="11" t="str">
        <f t="shared" ref="A83:A86" si="27">A76</f>
        <v>b2</v>
      </c>
      <c r="B83" s="27">
        <f t="shared" ref="B83:I83" si="28">IFERROR(B76*LOG(B76,2), 0)</f>
        <v>0</v>
      </c>
      <c r="C83" s="23">
        <f t="shared" si="28"/>
        <v>0</v>
      </c>
      <c r="D83" s="23">
        <f t="shared" si="28"/>
        <v>0</v>
      </c>
      <c r="E83" s="23">
        <f t="shared" si="28"/>
        <v>0</v>
      </c>
      <c r="F83" s="23">
        <f t="shared" si="28"/>
        <v>0</v>
      </c>
      <c r="G83" s="23">
        <f t="shared" si="28"/>
        <v>-0.5</v>
      </c>
      <c r="H83" s="23">
        <f t="shared" si="28"/>
        <v>0</v>
      </c>
      <c r="I83" s="28">
        <f t="shared" si="28"/>
        <v>0</v>
      </c>
    </row>
    <row r="84" spans="1:9" x14ac:dyDescent="0.25">
      <c r="A84" s="11" t="str">
        <f t="shared" si="27"/>
        <v>b6</v>
      </c>
      <c r="B84" s="27">
        <f t="shared" ref="B84:I84" si="29">IFERROR(B77*LOG(B77,2), 0)</f>
        <v>0</v>
      </c>
      <c r="C84" s="23">
        <f t="shared" si="29"/>
        <v>0</v>
      </c>
      <c r="D84" s="23">
        <f t="shared" si="29"/>
        <v>0</v>
      </c>
      <c r="E84" s="23">
        <f t="shared" si="29"/>
        <v>0</v>
      </c>
      <c r="F84" s="23">
        <f t="shared" si="29"/>
        <v>0</v>
      </c>
      <c r="G84" s="23">
        <f t="shared" si="29"/>
        <v>0</v>
      </c>
      <c r="H84" s="23">
        <f t="shared" si="29"/>
        <v>0</v>
      </c>
      <c r="I84" s="28">
        <f t="shared" si="29"/>
        <v>0</v>
      </c>
    </row>
    <row r="85" spans="1:9" x14ac:dyDescent="0.25">
      <c r="A85" s="11" t="str">
        <f t="shared" si="27"/>
        <v>b7</v>
      </c>
      <c r="B85" s="27">
        <f t="shared" ref="B85:I85" si="30">IFERROR(B78*LOG(B78,2), 0)</f>
        <v>0</v>
      </c>
      <c r="C85" s="23">
        <f t="shared" si="30"/>
        <v>0</v>
      </c>
      <c r="D85" s="23">
        <f t="shared" si="30"/>
        <v>-0.5</v>
      </c>
      <c r="E85" s="23">
        <f t="shared" si="30"/>
        <v>0</v>
      </c>
      <c r="F85" s="23">
        <f t="shared" si="30"/>
        <v>0</v>
      </c>
      <c r="G85" s="23">
        <f t="shared" si="30"/>
        <v>0</v>
      </c>
      <c r="H85" s="23">
        <f t="shared" si="30"/>
        <v>0</v>
      </c>
      <c r="I85" s="28">
        <f t="shared" si="30"/>
        <v>0</v>
      </c>
    </row>
    <row r="86" spans="1:9" ht="15.75" thickBot="1" x14ac:dyDescent="0.3">
      <c r="A86" s="14" t="str">
        <f t="shared" si="27"/>
        <v>s2</v>
      </c>
      <c r="B86" s="29">
        <f t="shared" ref="B86:I86" si="31">IFERROR(B79*LOG(B79,2), 0)</f>
        <v>0</v>
      </c>
      <c r="C86" s="30">
        <f t="shared" si="31"/>
        <v>0</v>
      </c>
      <c r="D86" s="30">
        <f t="shared" si="31"/>
        <v>0</v>
      </c>
      <c r="E86" s="30">
        <f t="shared" si="31"/>
        <v>0</v>
      </c>
      <c r="F86" s="30">
        <f t="shared" si="31"/>
        <v>0</v>
      </c>
      <c r="G86" s="30">
        <f t="shared" si="31"/>
        <v>-0.5</v>
      </c>
      <c r="H86" s="30">
        <f t="shared" si="31"/>
        <v>0</v>
      </c>
      <c r="I86" s="31">
        <f t="shared" si="31"/>
        <v>0</v>
      </c>
    </row>
    <row r="88" spans="1:9" x14ac:dyDescent="0.25">
      <c r="B88" s="24">
        <f>-SUM(B82:B86)</f>
        <v>0</v>
      </c>
      <c r="C88" s="24">
        <f t="shared" ref="C88:I88" si="32">-SUM(C82:C86)</f>
        <v>0</v>
      </c>
      <c r="D88" s="24">
        <f t="shared" si="32"/>
        <v>1</v>
      </c>
      <c r="E88" s="24">
        <f t="shared" si="32"/>
        <v>0</v>
      </c>
      <c r="F88" s="24">
        <f t="shared" si="32"/>
        <v>0</v>
      </c>
      <c r="G88" s="24">
        <f t="shared" si="32"/>
        <v>1</v>
      </c>
      <c r="H88" s="24">
        <f t="shared" si="32"/>
        <v>0</v>
      </c>
      <c r="I88" s="24">
        <f t="shared" si="32"/>
        <v>0</v>
      </c>
    </row>
    <row r="89" spans="1:9" x14ac:dyDescent="0.25">
      <c r="A89" t="s">
        <v>27</v>
      </c>
      <c r="B89">
        <f>B88*C55</f>
        <v>0</v>
      </c>
      <c r="C89">
        <f>C88*$C56</f>
        <v>0</v>
      </c>
      <c r="D89">
        <f>D88*$C57</f>
        <v>0.16666666666666666</v>
      </c>
      <c r="E89">
        <f>E88*$C58</f>
        <v>0</v>
      </c>
      <c r="F89">
        <f>F88*$C59</f>
        <v>0</v>
      </c>
      <c r="G89">
        <f>G88*$C60</f>
        <v>0.16666666666666666</v>
      </c>
      <c r="H89">
        <f>H88*$C61</f>
        <v>0</v>
      </c>
      <c r="I89">
        <f>I88*$C62</f>
        <v>0</v>
      </c>
    </row>
    <row r="91" spans="1:9" x14ac:dyDescent="0.25">
      <c r="A91" t="s">
        <v>26</v>
      </c>
      <c r="B91">
        <f>D24</f>
        <v>2.1258145836939115</v>
      </c>
      <c r="C91" s="32" t="s">
        <v>28</v>
      </c>
      <c r="D91">
        <f>SUM(B89:I89)</f>
        <v>0.33333333333333331</v>
      </c>
    </row>
    <row r="93" spans="1:9" x14ac:dyDescent="0.25">
      <c r="B93" s="6">
        <f>B91-D91</f>
        <v>1.7924812503605783</v>
      </c>
    </row>
    <row r="94" spans="1:9" s="7" customFormat="1" ht="15.75" thickBot="1" x14ac:dyDescent="0.3"/>
    <row r="96" spans="1:9" x14ac:dyDescent="0.25">
      <c r="A96" s="33" t="s">
        <v>29</v>
      </c>
    </row>
    <row r="97" spans="1:2" ht="15.75" thickBot="1" x14ac:dyDescent="0.3"/>
    <row r="98" spans="1:2" x14ac:dyDescent="0.25">
      <c r="A98" s="8" t="s">
        <v>30</v>
      </c>
      <c r="B98" s="10">
        <f>D24</f>
        <v>2.1258145836939115</v>
      </c>
    </row>
    <row r="99" spans="1:2" x14ac:dyDescent="0.25">
      <c r="A99" s="11" t="s">
        <v>31</v>
      </c>
      <c r="B99" s="13">
        <f>B47</f>
        <v>0.41696146480419705</v>
      </c>
    </row>
    <row r="100" spans="1:2" ht="15.75" thickBot="1" x14ac:dyDescent="0.3">
      <c r="A100" s="34" t="s">
        <v>32</v>
      </c>
      <c r="B100" s="35">
        <f>B93</f>
        <v>1.7924812503605783</v>
      </c>
    </row>
  </sheetData>
  <autoFilter ref="A1:C13">
    <sortState xmlns:xlrd2="http://schemas.microsoft.com/office/spreadsheetml/2017/richdata2" ref="A2:C13">
      <sortCondition ref="C1:C13"/>
    </sortState>
  </autoFilter>
  <pageMargins left="0.7" right="0.7" top="0.75" bottom="0.75" header="0.3" footer="0.3"/>
  <pageSetup paperSize="9" scale="93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topLeftCell="A4" workbookViewId="0">
      <selection activeCell="D20" sqref="D20"/>
    </sheetView>
  </sheetViews>
  <sheetFormatPr defaultRowHeight="15" x14ac:dyDescent="0.25"/>
  <sheetData>
    <row r="2" spans="2:4" ht="15.75" thickBot="1" x14ac:dyDescent="0.3">
      <c r="B2" s="33" t="s">
        <v>33</v>
      </c>
    </row>
    <row r="3" spans="2:4" ht="15.75" thickBot="1" x14ac:dyDescent="0.3">
      <c r="B3" s="3" t="s">
        <v>0</v>
      </c>
      <c r="C3" s="4" t="s">
        <v>1</v>
      </c>
      <c r="D3" s="5" t="s">
        <v>2</v>
      </c>
    </row>
    <row r="4" spans="2:4" x14ac:dyDescent="0.25">
      <c r="B4" s="2" t="s">
        <v>3</v>
      </c>
      <c r="C4" s="2" t="s">
        <v>4</v>
      </c>
      <c r="D4" s="2" t="s">
        <v>5</v>
      </c>
    </row>
    <row r="5" spans="2:4" x14ac:dyDescent="0.25">
      <c r="B5" s="1" t="s">
        <v>7</v>
      </c>
      <c r="C5" s="1" t="s">
        <v>4</v>
      </c>
      <c r="D5" s="1" t="s">
        <v>5</v>
      </c>
    </row>
    <row r="8" spans="2:4" ht="15.75" thickBot="1" x14ac:dyDescent="0.3">
      <c r="B8" t="s">
        <v>34</v>
      </c>
    </row>
    <row r="9" spans="2:4" ht="15.75" thickBot="1" x14ac:dyDescent="0.3">
      <c r="B9" s="3" t="s">
        <v>0</v>
      </c>
      <c r="C9" s="4" t="s">
        <v>1</v>
      </c>
      <c r="D9" s="5" t="s">
        <v>2</v>
      </c>
    </row>
    <row r="10" spans="2:4" x14ac:dyDescent="0.25">
      <c r="B10" s="1" t="s">
        <v>3</v>
      </c>
      <c r="C10" s="1" t="s">
        <v>6</v>
      </c>
      <c r="D10" s="1" t="s">
        <v>5</v>
      </c>
    </row>
    <row r="12" spans="2:4" ht="15.75" thickBot="1" x14ac:dyDescent="0.3">
      <c r="B12" t="s">
        <v>35</v>
      </c>
    </row>
    <row r="13" spans="2:4" ht="15.75" thickBot="1" x14ac:dyDescent="0.3">
      <c r="B13" s="3" t="s">
        <v>0</v>
      </c>
      <c r="C13" s="4" t="s">
        <v>1</v>
      </c>
      <c r="D13" s="5" t="s">
        <v>2</v>
      </c>
    </row>
    <row r="14" spans="2:4" x14ac:dyDescent="0.25">
      <c r="B14" s="1" t="s">
        <v>7</v>
      </c>
      <c r="C14" s="1" t="s">
        <v>9</v>
      </c>
      <c r="D14" s="1" t="s">
        <v>5</v>
      </c>
    </row>
    <row r="15" spans="2:4" x14ac:dyDescent="0.25">
      <c r="B15" s="1" t="s">
        <v>3</v>
      </c>
      <c r="C15" s="1" t="s">
        <v>9</v>
      </c>
      <c r="D15" s="1" t="s">
        <v>10</v>
      </c>
    </row>
    <row r="17" spans="2:4" ht="15.75" thickBot="1" x14ac:dyDescent="0.3">
      <c r="B17" t="s">
        <v>36</v>
      </c>
    </row>
    <row r="18" spans="2:4" ht="15.75" thickBot="1" x14ac:dyDescent="0.3">
      <c r="B18" s="3" t="s">
        <v>0</v>
      </c>
      <c r="C18" s="4" t="s">
        <v>1</v>
      </c>
      <c r="D18" s="5" t="s">
        <v>2</v>
      </c>
    </row>
    <row r="19" spans="2:4" x14ac:dyDescent="0.25">
      <c r="B19" s="1" t="s">
        <v>7</v>
      </c>
      <c r="C19" s="1" t="s">
        <v>3</v>
      </c>
      <c r="D19" s="1" t="s">
        <v>9</v>
      </c>
    </row>
    <row r="21" spans="2:4" ht="15.75" thickBot="1" x14ac:dyDescent="0.3">
      <c r="B21" t="s">
        <v>37</v>
      </c>
    </row>
    <row r="22" spans="2:4" ht="15.75" thickBot="1" x14ac:dyDescent="0.3">
      <c r="B22" s="3" t="s">
        <v>0</v>
      </c>
      <c r="C22" s="4" t="s">
        <v>1</v>
      </c>
      <c r="D22" s="5" t="s">
        <v>2</v>
      </c>
    </row>
    <row r="23" spans="2:4" x14ac:dyDescent="0.25">
      <c r="B23" s="1" t="s">
        <v>7</v>
      </c>
      <c r="C23" s="1" t="s">
        <v>12</v>
      </c>
      <c r="D23" s="1" t="s">
        <v>9</v>
      </c>
    </row>
    <row r="25" spans="2:4" ht="15.75" thickBot="1" x14ac:dyDescent="0.3">
      <c r="B25" t="s">
        <v>38</v>
      </c>
    </row>
    <row r="26" spans="2:4" ht="15.75" thickBot="1" x14ac:dyDescent="0.3">
      <c r="B26" s="3" t="s">
        <v>0</v>
      </c>
      <c r="C26" s="4" t="s">
        <v>1</v>
      </c>
      <c r="D26" s="5" t="s">
        <v>2</v>
      </c>
    </row>
    <row r="27" spans="2:4" x14ac:dyDescent="0.25">
      <c r="B27" s="1" t="s">
        <v>7</v>
      </c>
      <c r="C27" s="1" t="s">
        <v>13</v>
      </c>
      <c r="D27" s="1" t="s">
        <v>9</v>
      </c>
    </row>
    <row r="28" spans="2:4" x14ac:dyDescent="0.25">
      <c r="B28" s="1" t="s">
        <v>3</v>
      </c>
      <c r="C28" s="1" t="s">
        <v>13</v>
      </c>
      <c r="D28" s="1" t="s">
        <v>7</v>
      </c>
    </row>
    <row r="30" spans="2:4" ht="15.75" thickBot="1" x14ac:dyDescent="0.3">
      <c r="B30" t="s">
        <v>39</v>
      </c>
    </row>
    <row r="31" spans="2:4" ht="15.75" thickBot="1" x14ac:dyDescent="0.3">
      <c r="B31" s="3" t="s">
        <v>0</v>
      </c>
      <c r="C31" s="4" t="s">
        <v>1</v>
      </c>
      <c r="D31" s="5" t="s">
        <v>2</v>
      </c>
    </row>
    <row r="32" spans="2:4" x14ac:dyDescent="0.25">
      <c r="B32" s="1" t="s">
        <v>7</v>
      </c>
      <c r="C32" s="1" t="s">
        <v>7</v>
      </c>
      <c r="D32" s="1" t="s">
        <v>8</v>
      </c>
    </row>
    <row r="34" spans="2:4" ht="15.75" thickBot="1" x14ac:dyDescent="0.3">
      <c r="B34" t="s">
        <v>40</v>
      </c>
    </row>
    <row r="35" spans="2:4" ht="15.75" thickBot="1" x14ac:dyDescent="0.3">
      <c r="B35" s="3" t="s">
        <v>0</v>
      </c>
      <c r="C35" s="4" t="s">
        <v>1</v>
      </c>
      <c r="D35" s="5" t="s">
        <v>2</v>
      </c>
    </row>
    <row r="36" spans="2:4" x14ac:dyDescent="0.25">
      <c r="B36" s="1" t="s">
        <v>3</v>
      </c>
      <c r="C36" s="1" t="s">
        <v>11</v>
      </c>
      <c r="D36" s="1" t="s">
        <v>7</v>
      </c>
    </row>
    <row r="37" spans="2:4" x14ac:dyDescent="0.25">
      <c r="B37" s="1" t="s">
        <v>7</v>
      </c>
      <c r="C37" s="1" t="s">
        <v>11</v>
      </c>
      <c r="D37" s="1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workbookViewId="0">
      <selection activeCell="L27" sqref="L27"/>
    </sheetView>
  </sheetViews>
  <sheetFormatPr defaultRowHeight="15" x14ac:dyDescent="0.25"/>
  <sheetData>
    <row r="3" spans="2:8" ht="15.75" thickBot="1" x14ac:dyDescent="0.3"/>
    <row r="4" spans="2:8" ht="15.75" thickBot="1" x14ac:dyDescent="0.3">
      <c r="B4" s="36" t="s">
        <v>1</v>
      </c>
      <c r="D4" s="12" t="s">
        <v>4</v>
      </c>
      <c r="E4" s="42" t="s">
        <v>5</v>
      </c>
    </row>
    <row r="5" spans="2:8" ht="15.75" thickBot="1" x14ac:dyDescent="0.3">
      <c r="B5" s="37"/>
    </row>
    <row r="6" spans="2:8" ht="15.75" thickBot="1" x14ac:dyDescent="0.3">
      <c r="B6" s="37"/>
      <c r="D6" s="12" t="s">
        <v>6</v>
      </c>
      <c r="E6" s="42" t="s">
        <v>5</v>
      </c>
    </row>
    <row r="7" spans="2:8" ht="19.5" customHeight="1" x14ac:dyDescent="0.25">
      <c r="B7" s="37"/>
    </row>
    <row r="8" spans="2:8" ht="19.5" customHeight="1" thickBot="1" x14ac:dyDescent="0.3">
      <c r="B8" s="37"/>
    </row>
    <row r="9" spans="2:8" ht="19.5" customHeight="1" thickBot="1" x14ac:dyDescent="0.3">
      <c r="B9" s="37"/>
      <c r="E9" s="39" t="s">
        <v>0</v>
      </c>
      <c r="G9" t="s">
        <v>3</v>
      </c>
      <c r="H9" s="42" t="s">
        <v>10</v>
      </c>
    </row>
    <row r="10" spans="2:8" ht="19.5" customHeight="1" thickBot="1" x14ac:dyDescent="0.3">
      <c r="B10" s="37"/>
      <c r="D10" s="12" t="s">
        <v>9</v>
      </c>
      <c r="E10" s="40"/>
    </row>
    <row r="11" spans="2:8" ht="19.5" customHeight="1" thickBot="1" x14ac:dyDescent="0.3">
      <c r="B11" s="37"/>
      <c r="E11" s="41"/>
      <c r="G11" t="s">
        <v>7</v>
      </c>
      <c r="H11" s="42" t="s">
        <v>5</v>
      </c>
    </row>
    <row r="12" spans="2:8" ht="19.5" customHeight="1" thickBot="1" x14ac:dyDescent="0.3">
      <c r="B12" s="37"/>
    </row>
    <row r="13" spans="2:8" ht="19.5" customHeight="1" thickBot="1" x14ac:dyDescent="0.3">
      <c r="B13" s="37"/>
      <c r="D13" s="12" t="s">
        <v>3</v>
      </c>
      <c r="E13" s="42" t="s">
        <v>9</v>
      </c>
    </row>
    <row r="14" spans="2:8" ht="19.5" customHeight="1" thickBot="1" x14ac:dyDescent="0.3">
      <c r="B14" s="37"/>
    </row>
    <row r="15" spans="2:8" ht="15.75" thickBot="1" x14ac:dyDescent="0.3">
      <c r="B15" s="37"/>
      <c r="D15" s="12" t="s">
        <v>12</v>
      </c>
      <c r="E15" s="42" t="s">
        <v>9</v>
      </c>
    </row>
    <row r="16" spans="2:8" ht="15.75" thickBot="1" x14ac:dyDescent="0.3">
      <c r="B16" s="37"/>
    </row>
    <row r="17" spans="2:8" ht="15.75" thickBot="1" x14ac:dyDescent="0.3">
      <c r="B17" s="37"/>
      <c r="E17" s="39" t="s">
        <v>0</v>
      </c>
      <c r="G17" t="s">
        <v>3</v>
      </c>
      <c r="H17" s="42" t="s">
        <v>7</v>
      </c>
    </row>
    <row r="18" spans="2:8" ht="15.75" thickBot="1" x14ac:dyDescent="0.3">
      <c r="B18" s="37"/>
      <c r="D18" s="12" t="s">
        <v>13</v>
      </c>
      <c r="E18" s="40"/>
    </row>
    <row r="19" spans="2:8" ht="15.75" thickBot="1" x14ac:dyDescent="0.3">
      <c r="B19" s="37"/>
      <c r="E19" s="41"/>
      <c r="G19" t="s">
        <v>7</v>
      </c>
      <c r="H19" s="42" t="s">
        <v>9</v>
      </c>
    </row>
    <row r="20" spans="2:8" ht="15.75" thickBot="1" x14ac:dyDescent="0.3">
      <c r="B20" s="37"/>
    </row>
    <row r="21" spans="2:8" ht="15.75" thickBot="1" x14ac:dyDescent="0.3">
      <c r="B21" s="37"/>
      <c r="D21" s="12" t="s">
        <v>7</v>
      </c>
      <c r="E21" s="42" t="s">
        <v>8</v>
      </c>
    </row>
    <row r="22" spans="2:8" ht="15.75" thickBot="1" x14ac:dyDescent="0.3">
      <c r="B22" s="37"/>
    </row>
    <row r="23" spans="2:8" ht="15.75" thickBot="1" x14ac:dyDescent="0.3">
      <c r="B23" s="38"/>
      <c r="D23" s="12" t="s">
        <v>11</v>
      </c>
      <c r="E23" s="42" t="s">
        <v>7</v>
      </c>
    </row>
  </sheetData>
  <mergeCells count="3">
    <mergeCell ref="E9:E11"/>
    <mergeCell ref="E17:E19"/>
    <mergeCell ref="B4:B23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3"/>
  <sheetViews>
    <sheetView tabSelected="1" workbookViewId="0">
      <selection activeCell="N21" sqref="N21"/>
    </sheetView>
  </sheetViews>
  <sheetFormatPr defaultRowHeight="15" x14ac:dyDescent="0.25"/>
  <sheetData>
    <row r="5" spans="2:8" ht="15.75" thickBot="1" x14ac:dyDescent="0.3"/>
    <row r="6" spans="2:8" ht="15.75" thickBot="1" x14ac:dyDescent="0.3">
      <c r="B6" s="36" t="s">
        <v>1</v>
      </c>
      <c r="D6" s="12" t="s">
        <v>41</v>
      </c>
      <c r="E6" s="42" t="s">
        <v>5</v>
      </c>
    </row>
    <row r="7" spans="2:8" x14ac:dyDescent="0.25">
      <c r="B7" s="37"/>
    </row>
    <row r="8" spans="2:8" x14ac:dyDescent="0.25">
      <c r="B8" s="37"/>
    </row>
    <row r="9" spans="2:8" ht="15.75" thickBot="1" x14ac:dyDescent="0.3">
      <c r="B9" s="37"/>
    </row>
    <row r="10" spans="2:8" ht="15.75" thickBot="1" x14ac:dyDescent="0.3">
      <c r="B10" s="37"/>
      <c r="E10" s="39" t="s">
        <v>0</v>
      </c>
      <c r="G10" t="s">
        <v>3</v>
      </c>
      <c r="H10" s="42" t="s">
        <v>10</v>
      </c>
    </row>
    <row r="11" spans="2:8" ht="15.75" thickBot="1" x14ac:dyDescent="0.3">
      <c r="B11" s="37"/>
      <c r="D11" s="12" t="s">
        <v>9</v>
      </c>
      <c r="E11" s="40"/>
    </row>
    <row r="12" spans="2:8" ht="15.75" thickBot="1" x14ac:dyDescent="0.3">
      <c r="B12" s="37"/>
      <c r="E12" s="41"/>
      <c r="G12" t="s">
        <v>7</v>
      </c>
      <c r="H12" s="42" t="s">
        <v>5</v>
      </c>
    </row>
    <row r="13" spans="2:8" x14ac:dyDescent="0.25">
      <c r="B13" s="37"/>
    </row>
    <row r="14" spans="2:8" ht="15.75" thickBot="1" x14ac:dyDescent="0.3">
      <c r="B14" s="37"/>
    </row>
    <row r="15" spans="2:8" ht="15.75" thickBot="1" x14ac:dyDescent="0.3">
      <c r="B15" s="37"/>
      <c r="D15" s="12" t="s">
        <v>42</v>
      </c>
      <c r="E15" s="42" t="s">
        <v>9</v>
      </c>
    </row>
    <row r="16" spans="2:8" ht="15.75" thickBot="1" x14ac:dyDescent="0.3">
      <c r="B16" s="37"/>
    </row>
    <row r="17" spans="2:8" ht="15.75" thickBot="1" x14ac:dyDescent="0.3">
      <c r="B17" s="37"/>
      <c r="E17" s="39" t="s">
        <v>0</v>
      </c>
      <c r="G17" t="s">
        <v>3</v>
      </c>
      <c r="H17" s="42" t="s">
        <v>7</v>
      </c>
    </row>
    <row r="18" spans="2:8" ht="15.75" thickBot="1" x14ac:dyDescent="0.3">
      <c r="B18" s="37"/>
      <c r="D18" s="12" t="s">
        <v>13</v>
      </c>
      <c r="E18" s="40"/>
    </row>
    <row r="19" spans="2:8" ht="15.75" thickBot="1" x14ac:dyDescent="0.3">
      <c r="B19" s="37"/>
      <c r="E19" s="41"/>
      <c r="G19" t="s">
        <v>7</v>
      </c>
      <c r="H19" s="42" t="s">
        <v>9</v>
      </c>
    </row>
    <row r="20" spans="2:8" ht="15.75" thickBot="1" x14ac:dyDescent="0.3">
      <c r="B20" s="37"/>
    </row>
    <row r="21" spans="2:8" ht="15.75" thickBot="1" x14ac:dyDescent="0.3">
      <c r="B21" s="37"/>
      <c r="D21" s="12" t="s">
        <v>7</v>
      </c>
      <c r="E21" s="42" t="s">
        <v>8</v>
      </c>
    </row>
    <row r="22" spans="2:8" ht="15.75" thickBot="1" x14ac:dyDescent="0.3">
      <c r="B22" s="37"/>
    </row>
    <row r="23" spans="2:8" ht="15.75" thickBot="1" x14ac:dyDescent="0.3">
      <c r="B23" s="38"/>
      <c r="D23" s="12" t="s">
        <v>11</v>
      </c>
      <c r="E23" s="42" t="s">
        <v>7</v>
      </c>
    </row>
  </sheetData>
  <mergeCells count="3">
    <mergeCell ref="B6:B23"/>
    <mergeCell ref="E10:E12"/>
    <mergeCell ref="E17:E19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sample_4_workout_1</vt:lpstr>
      <vt:lpstr>sample_4_workout_1b</vt:lpstr>
      <vt:lpstr>sample_4_workout_2</vt:lpstr>
      <vt:lpstr>sample_4_workout_4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Carmel Gafa</cp:lastModifiedBy>
  <cp:lastPrinted>2020-09-02T12:57:05Z</cp:lastPrinted>
  <dcterms:created xsi:type="dcterms:W3CDTF">2020-09-02T12:10:13Z</dcterms:created>
  <dcterms:modified xsi:type="dcterms:W3CDTF">2020-09-02T14:42:43Z</dcterms:modified>
</cp:coreProperties>
</file>