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100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V244" i="1" l="1"/>
  <c r="U244" i="1"/>
  <c r="T244" i="1"/>
  <c r="Q244" i="1"/>
  <c r="P244" i="1"/>
  <c r="N244" i="1"/>
  <c r="M244" i="1"/>
  <c r="L244" i="1"/>
  <c r="V243" i="1"/>
  <c r="U243" i="1"/>
  <c r="T243" i="1"/>
  <c r="Q243" i="1"/>
  <c r="P243" i="1"/>
  <c r="N243" i="1"/>
  <c r="M243" i="1"/>
  <c r="L243" i="1"/>
  <c r="V242" i="1"/>
  <c r="U242" i="1"/>
  <c r="T242" i="1"/>
  <c r="Q242" i="1"/>
  <c r="P242" i="1"/>
  <c r="N242" i="1"/>
  <c r="M242" i="1"/>
  <c r="L242" i="1"/>
  <c r="Q241" i="1"/>
  <c r="P241" i="1"/>
  <c r="N241" i="1"/>
  <c r="M241" i="1"/>
  <c r="L241" i="1"/>
  <c r="V240" i="1"/>
  <c r="U240" i="1"/>
  <c r="T240" i="1"/>
  <c r="Q240" i="1"/>
  <c r="P240" i="1"/>
  <c r="N240" i="1"/>
  <c r="M240" i="1"/>
  <c r="L240" i="1"/>
  <c r="V239" i="1"/>
  <c r="U239" i="1"/>
  <c r="T239" i="1"/>
  <c r="Q239" i="1"/>
  <c r="P239" i="1"/>
  <c r="N239" i="1"/>
  <c r="M239" i="1"/>
  <c r="L239" i="1"/>
  <c r="V238" i="1"/>
  <c r="U238" i="1"/>
  <c r="T238" i="1"/>
  <c r="Q238" i="1"/>
  <c r="P238" i="1"/>
  <c r="N238" i="1"/>
  <c r="M238" i="1"/>
  <c r="L238" i="1"/>
  <c r="V237" i="1"/>
  <c r="U237" i="1"/>
  <c r="T237" i="1"/>
  <c r="Q237" i="1"/>
  <c r="P237" i="1"/>
  <c r="N237" i="1"/>
  <c r="M237" i="1"/>
  <c r="L237" i="1"/>
  <c r="R236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V234" i="1"/>
  <c r="U234" i="1"/>
  <c r="T234" i="1"/>
  <c r="Q234" i="1"/>
  <c r="P234" i="1"/>
  <c r="N234" i="1"/>
  <c r="M234" i="1"/>
  <c r="L234" i="1"/>
  <c r="V233" i="1"/>
  <c r="U233" i="1"/>
  <c r="T233" i="1"/>
  <c r="Q233" i="1"/>
  <c r="P233" i="1"/>
  <c r="N233" i="1"/>
  <c r="M233" i="1"/>
  <c r="L233" i="1"/>
  <c r="S232" i="1"/>
  <c r="R232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V230" i="1"/>
  <c r="U230" i="1"/>
  <c r="T230" i="1"/>
  <c r="Q230" i="1"/>
  <c r="P230" i="1"/>
  <c r="N230" i="1"/>
  <c r="M230" i="1"/>
  <c r="L230" i="1"/>
  <c r="V229" i="1"/>
  <c r="U229" i="1"/>
  <c r="T229" i="1"/>
  <c r="Q229" i="1"/>
  <c r="P229" i="1"/>
  <c r="N229" i="1"/>
  <c r="M229" i="1"/>
  <c r="L229" i="1"/>
  <c r="V228" i="1"/>
  <c r="U228" i="1"/>
  <c r="T228" i="1"/>
  <c r="Q228" i="1"/>
  <c r="P228" i="1"/>
  <c r="N228" i="1"/>
  <c r="M228" i="1"/>
  <c r="L228" i="1"/>
  <c r="V227" i="1"/>
  <c r="U227" i="1"/>
  <c r="T227" i="1"/>
  <c r="Q227" i="1"/>
  <c r="Q245" i="1" s="1"/>
  <c r="P227" i="1"/>
  <c r="P245" i="1" s="1"/>
  <c r="N227" i="1"/>
  <c r="N245" i="1" s="1"/>
  <c r="M227" i="1"/>
  <c r="M245" i="1" s="1"/>
  <c r="L227" i="1"/>
  <c r="L245" i="1" s="1"/>
  <c r="R223" i="1"/>
  <c r="S223" i="1" s="1"/>
  <c r="I223" i="1"/>
  <c r="H223" i="1"/>
  <c r="G223" i="1"/>
  <c r="F223" i="1"/>
  <c r="R222" i="1"/>
  <c r="S222" i="1" s="1"/>
  <c r="I222" i="1"/>
  <c r="H222" i="1"/>
  <c r="G222" i="1"/>
  <c r="F222" i="1"/>
  <c r="R221" i="1"/>
  <c r="S221" i="1" s="1"/>
  <c r="I221" i="1"/>
  <c r="H221" i="1"/>
  <c r="G221" i="1"/>
  <c r="F221" i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I214" i="1"/>
  <c r="I213" i="1"/>
  <c r="H213" i="1"/>
  <c r="G213" i="1"/>
  <c r="F213" i="1"/>
  <c r="S209" i="1"/>
  <c r="R209" i="1"/>
  <c r="S208" i="1"/>
  <c r="R208" i="1"/>
  <c r="S207" i="1"/>
  <c r="R207" i="1"/>
  <c r="S206" i="1"/>
  <c r="S235" i="1" s="1"/>
  <c r="R206" i="1"/>
  <c r="R235" i="1" s="1"/>
  <c r="S205" i="1"/>
  <c r="S204" i="1"/>
  <c r="S203" i="1"/>
  <c r="S202" i="1"/>
  <c r="S201" i="1"/>
  <c r="S200" i="1"/>
  <c r="S236" i="1" s="1"/>
  <c r="S199" i="1"/>
  <c r="R199" i="1"/>
  <c r="S198" i="1"/>
  <c r="R198" i="1"/>
  <c r="S197" i="1"/>
  <c r="R197" i="1"/>
  <c r="S196" i="1"/>
  <c r="S231" i="1" s="1"/>
  <c r="R196" i="1"/>
  <c r="R231" i="1" s="1"/>
  <c r="S195" i="1"/>
  <c r="S194" i="1"/>
  <c r="O193" i="1"/>
  <c r="R193" i="1" s="1"/>
  <c r="O192" i="1"/>
  <c r="R192" i="1" s="1"/>
  <c r="O191" i="1"/>
  <c r="R191" i="1" s="1"/>
  <c r="R190" i="1"/>
  <c r="Y190" i="1" s="1"/>
  <c r="O190" i="1"/>
  <c r="O189" i="1"/>
  <c r="R189" i="1" s="1"/>
  <c r="X188" i="1"/>
  <c r="O188" i="1"/>
  <c r="R188" i="1" s="1"/>
  <c r="X187" i="1"/>
  <c r="R187" i="1"/>
  <c r="S187" i="1" s="1"/>
  <c r="O187" i="1"/>
  <c r="X186" i="1"/>
  <c r="R186" i="1"/>
  <c r="Y186" i="1" s="1"/>
  <c r="O186" i="1"/>
  <c r="X185" i="1"/>
  <c r="R185" i="1"/>
  <c r="Y185" i="1" s="1"/>
  <c r="X184" i="1"/>
  <c r="O184" i="1"/>
  <c r="R184" i="1" s="1"/>
  <c r="Y183" i="1"/>
  <c r="Z183" i="1" s="1"/>
  <c r="AA183" i="1" s="1"/>
  <c r="X183" i="1"/>
  <c r="R183" i="1"/>
  <c r="S183" i="1" s="1"/>
  <c r="O183" i="1"/>
  <c r="Y182" i="1"/>
  <c r="AD182" i="1" s="1"/>
  <c r="X182" i="1"/>
  <c r="S182" i="1"/>
  <c r="R182" i="1"/>
  <c r="X181" i="1"/>
  <c r="R181" i="1"/>
  <c r="Y181" i="1" s="1"/>
  <c r="O181" i="1"/>
  <c r="X180" i="1"/>
  <c r="R180" i="1"/>
  <c r="O180" i="1"/>
  <c r="O244" i="1" s="1"/>
  <c r="X179" i="1"/>
  <c r="R179" i="1"/>
  <c r="Y179" i="1" s="1"/>
  <c r="O179" i="1"/>
  <c r="X178" i="1"/>
  <c r="R178" i="1"/>
  <c r="Y178" i="1" s="1"/>
  <c r="Y177" i="1"/>
  <c r="AD177" i="1" s="1"/>
  <c r="X177" i="1"/>
  <c r="S177" i="1"/>
  <c r="R177" i="1"/>
  <c r="O177" i="1"/>
  <c r="Y176" i="1"/>
  <c r="AD176" i="1" s="1"/>
  <c r="X176" i="1"/>
  <c r="R176" i="1"/>
  <c r="S176" i="1" s="1"/>
  <c r="O176" i="1"/>
  <c r="X175" i="1"/>
  <c r="O175" i="1"/>
  <c r="R175" i="1" s="1"/>
  <c r="X174" i="1"/>
  <c r="O174" i="1"/>
  <c r="O243" i="1" s="1"/>
  <c r="X173" i="1"/>
  <c r="O173" i="1"/>
  <c r="R173" i="1" s="1"/>
  <c r="X172" i="1"/>
  <c r="R172" i="1"/>
  <c r="Y172" i="1" s="1"/>
  <c r="O172" i="1"/>
  <c r="X171" i="1"/>
  <c r="R171" i="1"/>
  <c r="Y171" i="1" s="1"/>
  <c r="O171" i="1"/>
  <c r="X170" i="1"/>
  <c r="R170" i="1"/>
  <c r="S170" i="1" s="1"/>
  <c r="O170" i="1"/>
  <c r="Y169" i="1"/>
  <c r="AD169" i="1" s="1"/>
  <c r="X169" i="1"/>
  <c r="S169" i="1"/>
  <c r="R169" i="1"/>
  <c r="O169" i="1"/>
  <c r="X168" i="1"/>
  <c r="O168" i="1"/>
  <c r="R168" i="1" s="1"/>
  <c r="X167" i="1"/>
  <c r="O167" i="1"/>
  <c r="R167" i="1" s="1"/>
  <c r="X166" i="1"/>
  <c r="R166" i="1"/>
  <c r="Y166" i="1" s="1"/>
  <c r="O166" i="1"/>
  <c r="X165" i="1"/>
  <c r="R165" i="1"/>
  <c r="Y165" i="1" s="1"/>
  <c r="O165" i="1"/>
  <c r="X164" i="1"/>
  <c r="R164" i="1"/>
  <c r="S164" i="1" s="1"/>
  <c r="O164" i="1"/>
  <c r="Y163" i="1"/>
  <c r="AD163" i="1" s="1"/>
  <c r="X163" i="1"/>
  <c r="S163" i="1"/>
  <c r="R163" i="1"/>
  <c r="O163" i="1"/>
  <c r="X162" i="1"/>
  <c r="O162" i="1"/>
  <c r="R162" i="1" s="1"/>
  <c r="X161" i="1"/>
  <c r="O161" i="1"/>
  <c r="R161" i="1" s="1"/>
  <c r="X160" i="1"/>
  <c r="R160" i="1"/>
  <c r="Y160" i="1" s="1"/>
  <c r="O160" i="1"/>
  <c r="X159" i="1"/>
  <c r="R159" i="1"/>
  <c r="Y159" i="1" s="1"/>
  <c r="O159" i="1"/>
  <c r="X158" i="1"/>
  <c r="R158" i="1"/>
  <c r="S158" i="1" s="1"/>
  <c r="O158" i="1"/>
  <c r="AD157" i="1"/>
  <c r="Y157" i="1"/>
  <c r="X157" i="1"/>
  <c r="S157" i="1"/>
  <c r="R157" i="1"/>
  <c r="O157" i="1"/>
  <c r="X156" i="1"/>
  <c r="T156" i="1"/>
  <c r="U156" i="1" s="1"/>
  <c r="O156" i="1"/>
  <c r="R156" i="1" s="1"/>
  <c r="X155" i="1"/>
  <c r="U155" i="1"/>
  <c r="T155" i="1"/>
  <c r="R155" i="1"/>
  <c r="S155" i="1" s="1"/>
  <c r="O155" i="1"/>
  <c r="X154" i="1"/>
  <c r="U154" i="1"/>
  <c r="T154" i="1"/>
  <c r="O154" i="1"/>
  <c r="R154" i="1" s="1"/>
  <c r="X153" i="1"/>
  <c r="T153" i="1"/>
  <c r="U153" i="1" s="1"/>
  <c r="R153" i="1"/>
  <c r="S153" i="1" s="1"/>
  <c r="O153" i="1"/>
  <c r="X152" i="1"/>
  <c r="U152" i="1"/>
  <c r="T152" i="1"/>
  <c r="O152" i="1"/>
  <c r="R152" i="1" s="1"/>
  <c r="X151" i="1"/>
  <c r="V151" i="1"/>
  <c r="T151" i="1"/>
  <c r="U151" i="1" s="1"/>
  <c r="R151" i="1"/>
  <c r="S151" i="1" s="1"/>
  <c r="O151" i="1"/>
  <c r="O242" i="1" s="1"/>
  <c r="X150" i="1"/>
  <c r="U150" i="1"/>
  <c r="T150" i="1"/>
  <c r="O150" i="1"/>
  <c r="R150" i="1" s="1"/>
  <c r="Y149" i="1"/>
  <c r="X149" i="1"/>
  <c r="T149" i="1"/>
  <c r="U149" i="1" s="1"/>
  <c r="R149" i="1"/>
  <c r="V149" i="1" s="1"/>
  <c r="O149" i="1"/>
  <c r="X148" i="1"/>
  <c r="U148" i="1"/>
  <c r="T148" i="1"/>
  <c r="S148" i="1"/>
  <c r="R148" i="1"/>
  <c r="Y148" i="1" s="1"/>
  <c r="O148" i="1"/>
  <c r="X147" i="1"/>
  <c r="T147" i="1"/>
  <c r="T241" i="1" s="1"/>
  <c r="O147" i="1"/>
  <c r="O241" i="1" s="1"/>
  <c r="Z146" i="1"/>
  <c r="X146" i="1"/>
  <c r="U146" i="1"/>
  <c r="T146" i="1"/>
  <c r="R146" i="1"/>
  <c r="Y146" i="1" s="1"/>
  <c r="O146" i="1"/>
  <c r="X145" i="1"/>
  <c r="U145" i="1"/>
  <c r="T145" i="1"/>
  <c r="O145" i="1"/>
  <c r="R145" i="1" s="1"/>
  <c r="V145" i="1" s="1"/>
  <c r="X144" i="1"/>
  <c r="T144" i="1"/>
  <c r="U144" i="1" s="1"/>
  <c r="O144" i="1"/>
  <c r="X143" i="1"/>
  <c r="U143" i="1"/>
  <c r="T143" i="1"/>
  <c r="R143" i="1"/>
  <c r="O143" i="1"/>
  <c r="AD142" i="1"/>
  <c r="X142" i="1"/>
  <c r="T142" i="1"/>
  <c r="U142" i="1" s="1"/>
  <c r="S142" i="1"/>
  <c r="O142" i="1"/>
  <c r="R142" i="1" s="1"/>
  <c r="Y142" i="1" s="1"/>
  <c r="X141" i="1"/>
  <c r="T141" i="1"/>
  <c r="U141" i="1" s="1"/>
  <c r="R141" i="1"/>
  <c r="O141" i="1"/>
  <c r="AD140" i="1"/>
  <c r="Y140" i="1"/>
  <c r="X140" i="1"/>
  <c r="U140" i="1"/>
  <c r="T140" i="1"/>
  <c r="S140" i="1"/>
  <c r="O140" i="1"/>
  <c r="R140" i="1" s="1"/>
  <c r="V140" i="1" s="1"/>
  <c r="X139" i="1"/>
  <c r="V139" i="1"/>
  <c r="T139" i="1"/>
  <c r="U139" i="1" s="1"/>
  <c r="R139" i="1"/>
  <c r="O139" i="1"/>
  <c r="U138" i="1"/>
  <c r="T138" i="1"/>
  <c r="R138" i="1"/>
  <c r="O138" i="1"/>
  <c r="O238" i="1" s="1"/>
  <c r="X137" i="1"/>
  <c r="U137" i="1"/>
  <c r="T137" i="1"/>
  <c r="O137" i="1"/>
  <c r="R137" i="1" s="1"/>
  <c r="V137" i="1" s="1"/>
  <c r="X136" i="1"/>
  <c r="T136" i="1"/>
  <c r="U136" i="1" s="1"/>
  <c r="O136" i="1"/>
  <c r="R136" i="1" s="1"/>
  <c r="Y135" i="1"/>
  <c r="X135" i="1"/>
  <c r="U135" i="1"/>
  <c r="T135" i="1"/>
  <c r="R135" i="1"/>
  <c r="O135" i="1"/>
  <c r="X134" i="1"/>
  <c r="T134" i="1"/>
  <c r="U134" i="1" s="1"/>
  <c r="O134" i="1"/>
  <c r="X133" i="1"/>
  <c r="T133" i="1"/>
  <c r="U133" i="1" s="1"/>
  <c r="R133" i="1"/>
  <c r="O133" i="1"/>
  <c r="X132" i="1"/>
  <c r="U132" i="1"/>
  <c r="T132" i="1"/>
  <c r="O132" i="1"/>
  <c r="R132" i="1" s="1"/>
  <c r="V132" i="1" s="1"/>
  <c r="X131" i="1"/>
  <c r="V131" i="1"/>
  <c r="T131" i="1"/>
  <c r="U131" i="1" s="1"/>
  <c r="R131" i="1"/>
  <c r="O131" i="1"/>
  <c r="X130" i="1"/>
  <c r="U130" i="1"/>
  <c r="T130" i="1"/>
  <c r="S130" i="1"/>
  <c r="O130" i="1"/>
  <c r="R130" i="1" s="1"/>
  <c r="Y129" i="1"/>
  <c r="X129" i="1"/>
  <c r="T129" i="1"/>
  <c r="U129" i="1" s="1"/>
  <c r="R129" i="1"/>
  <c r="S129" i="1" s="1"/>
  <c r="O129" i="1"/>
  <c r="X128" i="1"/>
  <c r="U128" i="1"/>
  <c r="T128" i="1"/>
  <c r="S128" i="1"/>
  <c r="R128" i="1"/>
  <c r="Y128" i="1" s="1"/>
  <c r="O128" i="1"/>
  <c r="X127" i="1"/>
  <c r="T127" i="1"/>
  <c r="U127" i="1" s="1"/>
  <c r="O127" i="1"/>
  <c r="R127" i="1" s="1"/>
  <c r="S127" i="1" s="1"/>
  <c r="X126" i="1"/>
  <c r="U126" i="1"/>
  <c r="T126" i="1"/>
  <c r="R126" i="1"/>
  <c r="O126" i="1"/>
  <c r="Y125" i="1"/>
  <c r="X125" i="1"/>
  <c r="V125" i="1"/>
  <c r="U125" i="1"/>
  <c r="T125" i="1"/>
  <c r="O125" i="1"/>
  <c r="R125" i="1" s="1"/>
  <c r="S125" i="1" s="1"/>
  <c r="X124" i="1"/>
  <c r="T124" i="1"/>
  <c r="U124" i="1" s="1"/>
  <c r="O124" i="1"/>
  <c r="R124" i="1" s="1"/>
  <c r="X123" i="1"/>
  <c r="U123" i="1"/>
  <c r="T123" i="1"/>
  <c r="R123" i="1"/>
  <c r="O123" i="1"/>
  <c r="Y122" i="1"/>
  <c r="AD122" i="1" s="1"/>
  <c r="X122" i="1"/>
  <c r="V122" i="1"/>
  <c r="T122" i="1"/>
  <c r="U122" i="1" s="1"/>
  <c r="O122" i="1"/>
  <c r="R122" i="1" s="1"/>
  <c r="S122" i="1" s="1"/>
  <c r="X121" i="1"/>
  <c r="T121" i="1"/>
  <c r="U121" i="1" s="1"/>
  <c r="R121" i="1"/>
  <c r="O121" i="1"/>
  <c r="X120" i="1"/>
  <c r="U120" i="1"/>
  <c r="T120" i="1"/>
  <c r="O120" i="1"/>
  <c r="R120" i="1" s="1"/>
  <c r="V120" i="1" s="1"/>
  <c r="X119" i="1"/>
  <c r="V119" i="1"/>
  <c r="T119" i="1"/>
  <c r="U119" i="1" s="1"/>
  <c r="R119" i="1"/>
  <c r="O119" i="1"/>
  <c r="X118" i="1"/>
  <c r="U118" i="1"/>
  <c r="T118" i="1"/>
  <c r="O118" i="1"/>
  <c r="R118" i="1" s="1"/>
  <c r="V118" i="1" s="1"/>
  <c r="X117" i="1"/>
  <c r="T117" i="1"/>
  <c r="U117" i="1" s="1"/>
  <c r="R117" i="1"/>
  <c r="S117" i="1" s="1"/>
  <c r="O117" i="1"/>
  <c r="X116" i="1"/>
  <c r="U116" i="1"/>
  <c r="T116" i="1"/>
  <c r="R116" i="1"/>
  <c r="O116" i="1"/>
  <c r="Y115" i="1"/>
  <c r="Z115" i="1" s="1"/>
  <c r="X115" i="1"/>
  <c r="V115" i="1"/>
  <c r="T115" i="1"/>
  <c r="U115" i="1" s="1"/>
  <c r="O115" i="1"/>
  <c r="R115" i="1" s="1"/>
  <c r="S115" i="1" s="1"/>
  <c r="X114" i="1"/>
  <c r="U114" i="1"/>
  <c r="T114" i="1"/>
  <c r="R114" i="1"/>
  <c r="O114" i="1"/>
  <c r="X113" i="1"/>
  <c r="V113" i="1"/>
  <c r="U113" i="1"/>
  <c r="T113" i="1"/>
  <c r="S113" i="1"/>
  <c r="O113" i="1"/>
  <c r="R113" i="1" s="1"/>
  <c r="Y113" i="1" s="1"/>
  <c r="X112" i="1"/>
  <c r="T112" i="1"/>
  <c r="U112" i="1" s="1"/>
  <c r="O112" i="1"/>
  <c r="R112" i="1" s="1"/>
  <c r="X111" i="1"/>
  <c r="U111" i="1"/>
  <c r="T111" i="1"/>
  <c r="S111" i="1"/>
  <c r="R111" i="1"/>
  <c r="V111" i="1" s="1"/>
  <c r="O111" i="1"/>
  <c r="X110" i="1"/>
  <c r="T110" i="1"/>
  <c r="U110" i="1" s="1"/>
  <c r="O110" i="1"/>
  <c r="X109" i="1"/>
  <c r="U109" i="1"/>
  <c r="T109" i="1"/>
  <c r="R109" i="1"/>
  <c r="O109" i="1"/>
  <c r="Z108" i="1"/>
  <c r="Y108" i="1"/>
  <c r="AD108" i="1" s="1"/>
  <c r="X108" i="1"/>
  <c r="U108" i="1"/>
  <c r="T108" i="1"/>
  <c r="O108" i="1"/>
  <c r="R108" i="1" s="1"/>
  <c r="V108" i="1" s="1"/>
  <c r="X107" i="1"/>
  <c r="V107" i="1"/>
  <c r="T107" i="1"/>
  <c r="U107" i="1" s="1"/>
  <c r="R107" i="1"/>
  <c r="O107" i="1"/>
  <c r="X106" i="1"/>
  <c r="U106" i="1"/>
  <c r="T106" i="1"/>
  <c r="O106" i="1"/>
  <c r="Y105" i="1"/>
  <c r="X105" i="1"/>
  <c r="V105" i="1"/>
  <c r="T105" i="1"/>
  <c r="U105" i="1" s="1"/>
  <c r="R105" i="1"/>
  <c r="S104" i="1"/>
  <c r="R104" i="1"/>
  <c r="S103" i="1"/>
  <c r="R103" i="1"/>
  <c r="AD102" i="1"/>
  <c r="Y102" i="1"/>
  <c r="Z102" i="1" s="1"/>
  <c r="U102" i="1"/>
  <c r="T102" i="1"/>
  <c r="S102" i="1"/>
  <c r="R102" i="1"/>
  <c r="V102" i="1" s="1"/>
  <c r="T101" i="1"/>
  <c r="U101" i="1" s="1"/>
  <c r="O101" i="1"/>
  <c r="R101" i="1" s="1"/>
  <c r="Z100" i="1"/>
  <c r="V100" i="1"/>
  <c r="T100" i="1"/>
  <c r="U100" i="1" s="1"/>
  <c r="S100" i="1"/>
  <c r="R100" i="1"/>
  <c r="Y100" i="1" s="1"/>
  <c r="X99" i="1"/>
  <c r="V99" i="1"/>
  <c r="T99" i="1"/>
  <c r="U99" i="1" s="1"/>
  <c r="S99" i="1"/>
  <c r="R99" i="1"/>
  <c r="Y99" i="1" s="1"/>
  <c r="X98" i="1"/>
  <c r="V98" i="1"/>
  <c r="T98" i="1"/>
  <c r="U98" i="1" s="1"/>
  <c r="R98" i="1"/>
  <c r="Y98" i="1" s="1"/>
  <c r="Y97" i="1"/>
  <c r="Z97" i="1" s="1"/>
  <c r="X97" i="1"/>
  <c r="T97" i="1"/>
  <c r="U97" i="1" s="1"/>
  <c r="S97" i="1"/>
  <c r="R97" i="1"/>
  <c r="V97" i="1" s="1"/>
  <c r="X96" i="1"/>
  <c r="T96" i="1"/>
  <c r="U96" i="1" s="1"/>
  <c r="O96" i="1"/>
  <c r="R96" i="1" s="1"/>
  <c r="X95" i="1"/>
  <c r="T95" i="1"/>
  <c r="U95" i="1" s="1"/>
  <c r="R95" i="1"/>
  <c r="V95" i="1" s="1"/>
  <c r="O95" i="1"/>
  <c r="X94" i="1"/>
  <c r="T94" i="1"/>
  <c r="U94" i="1" s="1"/>
  <c r="O94" i="1"/>
  <c r="R94" i="1" s="1"/>
  <c r="V94" i="1" s="1"/>
  <c r="X93" i="1"/>
  <c r="U93" i="1"/>
  <c r="T93" i="1"/>
  <c r="R93" i="1"/>
  <c r="S93" i="1" s="1"/>
  <c r="O93" i="1"/>
  <c r="X92" i="1"/>
  <c r="U92" i="1"/>
  <c r="T92" i="1"/>
  <c r="R92" i="1"/>
  <c r="S92" i="1" s="1"/>
  <c r="O92" i="1"/>
  <c r="X91" i="1"/>
  <c r="T91" i="1"/>
  <c r="U91" i="1" s="1"/>
  <c r="O91" i="1"/>
  <c r="R91" i="1" s="1"/>
  <c r="S91" i="1" s="1"/>
  <c r="Y90" i="1"/>
  <c r="AD90" i="1" s="1"/>
  <c r="X90" i="1"/>
  <c r="U90" i="1"/>
  <c r="T90" i="1"/>
  <c r="S90" i="1"/>
  <c r="R90" i="1"/>
  <c r="V90" i="1" s="1"/>
  <c r="X89" i="1"/>
  <c r="U89" i="1"/>
  <c r="T89" i="1"/>
  <c r="R89" i="1"/>
  <c r="V89" i="1" s="1"/>
  <c r="O89" i="1"/>
  <c r="X88" i="1"/>
  <c r="U88" i="1"/>
  <c r="T88" i="1"/>
  <c r="O88" i="1"/>
  <c r="R88" i="1" s="1"/>
  <c r="Y87" i="1"/>
  <c r="AD87" i="1" s="1"/>
  <c r="X87" i="1"/>
  <c r="T87" i="1"/>
  <c r="U87" i="1" s="1"/>
  <c r="R87" i="1"/>
  <c r="S87" i="1" s="1"/>
  <c r="O87" i="1"/>
  <c r="X86" i="1"/>
  <c r="U86" i="1"/>
  <c r="T86" i="1"/>
  <c r="O86" i="1"/>
  <c r="R86" i="1" s="1"/>
  <c r="X85" i="1"/>
  <c r="T85" i="1"/>
  <c r="U85" i="1" s="1"/>
  <c r="R85" i="1"/>
  <c r="V85" i="1" s="1"/>
  <c r="O85" i="1"/>
  <c r="X84" i="1"/>
  <c r="U84" i="1"/>
  <c r="T84" i="1"/>
  <c r="S84" i="1"/>
  <c r="R84" i="1"/>
  <c r="V84" i="1" s="1"/>
  <c r="O84" i="1"/>
  <c r="X83" i="1"/>
  <c r="T83" i="1"/>
  <c r="U83" i="1" s="1"/>
  <c r="O83" i="1"/>
  <c r="R83" i="1" s="1"/>
  <c r="X82" i="1"/>
  <c r="U82" i="1"/>
  <c r="T82" i="1"/>
  <c r="O82" i="1"/>
  <c r="R82" i="1" s="1"/>
  <c r="Y81" i="1"/>
  <c r="X81" i="1"/>
  <c r="V81" i="1"/>
  <c r="U81" i="1"/>
  <c r="T81" i="1"/>
  <c r="R81" i="1"/>
  <c r="S81" i="1" s="1"/>
  <c r="X80" i="1"/>
  <c r="U80" i="1"/>
  <c r="T80" i="1"/>
  <c r="O80" i="1"/>
  <c r="R80" i="1" s="1"/>
  <c r="X79" i="1"/>
  <c r="T79" i="1"/>
  <c r="U79" i="1" s="1"/>
  <c r="R79" i="1"/>
  <c r="Y79" i="1" s="1"/>
  <c r="O79" i="1"/>
  <c r="Y78" i="1"/>
  <c r="X78" i="1"/>
  <c r="T78" i="1"/>
  <c r="U78" i="1" s="1"/>
  <c r="S78" i="1"/>
  <c r="R78" i="1"/>
  <c r="V78" i="1" s="1"/>
  <c r="O78" i="1"/>
  <c r="AD77" i="1"/>
  <c r="Z77" i="1"/>
  <c r="Y77" i="1"/>
  <c r="AA77" i="1" s="1"/>
  <c r="X77" i="1"/>
  <c r="T77" i="1"/>
  <c r="U77" i="1" s="1"/>
  <c r="S77" i="1"/>
  <c r="R77" i="1"/>
  <c r="V77" i="1" s="1"/>
  <c r="AD76" i="1"/>
  <c r="Z76" i="1"/>
  <c r="Y76" i="1"/>
  <c r="X76" i="1"/>
  <c r="T76" i="1"/>
  <c r="U76" i="1" s="1"/>
  <c r="S76" i="1"/>
  <c r="R76" i="1"/>
  <c r="V76" i="1" s="1"/>
  <c r="X75" i="1"/>
  <c r="T75" i="1"/>
  <c r="U75" i="1" s="1"/>
  <c r="O75" i="1"/>
  <c r="R75" i="1" s="1"/>
  <c r="X74" i="1"/>
  <c r="U74" i="1"/>
  <c r="T74" i="1"/>
  <c r="R74" i="1"/>
  <c r="Y74" i="1" s="1"/>
  <c r="X73" i="1"/>
  <c r="U73" i="1"/>
  <c r="T73" i="1"/>
  <c r="R73" i="1"/>
  <c r="Y73" i="1" s="1"/>
  <c r="O73" i="1"/>
  <c r="X72" i="1"/>
  <c r="U72" i="1"/>
  <c r="T72" i="1"/>
  <c r="O72" i="1"/>
  <c r="R72" i="1" s="1"/>
  <c r="Y71" i="1"/>
  <c r="AD71" i="1" s="1"/>
  <c r="X71" i="1"/>
  <c r="T71" i="1"/>
  <c r="U71" i="1" s="1"/>
  <c r="R71" i="1"/>
  <c r="S71" i="1" s="1"/>
  <c r="Y70" i="1"/>
  <c r="AD70" i="1" s="1"/>
  <c r="X70" i="1"/>
  <c r="T70" i="1"/>
  <c r="U70" i="1" s="1"/>
  <c r="R70" i="1"/>
  <c r="S70" i="1" s="1"/>
  <c r="Y69" i="1"/>
  <c r="AD69" i="1" s="1"/>
  <c r="X69" i="1"/>
  <c r="T69" i="1"/>
  <c r="U69" i="1" s="1"/>
  <c r="R69" i="1"/>
  <c r="S69" i="1" s="1"/>
  <c r="Y68" i="1"/>
  <c r="AD68" i="1" s="1"/>
  <c r="X68" i="1"/>
  <c r="T68" i="1"/>
  <c r="U68" i="1" s="1"/>
  <c r="R68" i="1"/>
  <c r="S68" i="1" s="1"/>
  <c r="O68" i="1"/>
  <c r="Y67" i="1"/>
  <c r="X67" i="1"/>
  <c r="U67" i="1"/>
  <c r="T67" i="1"/>
  <c r="S67" i="1"/>
  <c r="R67" i="1"/>
  <c r="V67" i="1" s="1"/>
  <c r="Y66" i="1"/>
  <c r="AD66" i="1" s="1"/>
  <c r="X66" i="1"/>
  <c r="U66" i="1"/>
  <c r="T66" i="1"/>
  <c r="O66" i="1"/>
  <c r="R66" i="1" s="1"/>
  <c r="X65" i="1"/>
  <c r="T65" i="1"/>
  <c r="U65" i="1" s="1"/>
  <c r="R65" i="1"/>
  <c r="O65" i="1"/>
  <c r="X64" i="1"/>
  <c r="U64" i="1"/>
  <c r="T64" i="1"/>
  <c r="S64" i="1"/>
  <c r="R64" i="1"/>
  <c r="V64" i="1" s="1"/>
  <c r="O64" i="1"/>
  <c r="Y63" i="1"/>
  <c r="X63" i="1"/>
  <c r="V63" i="1"/>
  <c r="T63" i="1"/>
  <c r="U63" i="1" s="1"/>
  <c r="S63" i="1"/>
  <c r="R63" i="1"/>
  <c r="O63" i="1"/>
  <c r="AD62" i="1"/>
  <c r="Z62" i="1"/>
  <c r="Y62" i="1"/>
  <c r="X62" i="1"/>
  <c r="U62" i="1"/>
  <c r="T62" i="1"/>
  <c r="S62" i="1"/>
  <c r="R62" i="1"/>
  <c r="V62" i="1" s="1"/>
  <c r="X61" i="1"/>
  <c r="U61" i="1"/>
  <c r="T61" i="1"/>
  <c r="O61" i="1"/>
  <c r="R61" i="1" s="1"/>
  <c r="X60" i="1"/>
  <c r="U60" i="1"/>
  <c r="T60" i="1"/>
  <c r="O60" i="1"/>
  <c r="X59" i="1"/>
  <c r="U59" i="1"/>
  <c r="T59" i="1"/>
  <c r="R59" i="1"/>
  <c r="O59" i="1"/>
  <c r="Y58" i="1"/>
  <c r="X58" i="1"/>
  <c r="T58" i="1"/>
  <c r="U58" i="1" s="1"/>
  <c r="S58" i="1"/>
  <c r="R58" i="1"/>
  <c r="V58" i="1" s="1"/>
  <c r="O58" i="1"/>
  <c r="X57" i="1"/>
  <c r="T57" i="1"/>
  <c r="U57" i="1" s="1"/>
  <c r="O57" i="1"/>
  <c r="R57" i="1" s="1"/>
  <c r="V57" i="1" s="1"/>
  <c r="X56" i="1"/>
  <c r="T56" i="1"/>
  <c r="U56" i="1" s="1"/>
  <c r="R56" i="1"/>
  <c r="O56" i="1"/>
  <c r="AD55" i="1"/>
  <c r="AA55" i="1"/>
  <c r="X55" i="1"/>
  <c r="U55" i="1"/>
  <c r="T55" i="1"/>
  <c r="S55" i="1"/>
  <c r="AB55" i="1" s="1"/>
  <c r="O55" i="1"/>
  <c r="R55" i="1" s="1"/>
  <c r="Y55" i="1" s="1"/>
  <c r="Z55" i="1" s="1"/>
  <c r="X54" i="1"/>
  <c r="T54" i="1"/>
  <c r="U54" i="1" s="1"/>
  <c r="R54" i="1"/>
  <c r="S54" i="1" s="1"/>
  <c r="O54" i="1"/>
  <c r="X53" i="1"/>
  <c r="U53" i="1"/>
  <c r="T53" i="1"/>
  <c r="S53" i="1"/>
  <c r="O53" i="1"/>
  <c r="R53" i="1" s="1"/>
  <c r="V53" i="1" s="1"/>
  <c r="X52" i="1"/>
  <c r="T52" i="1"/>
  <c r="U52" i="1" s="1"/>
  <c r="O52" i="1"/>
  <c r="R52" i="1" s="1"/>
  <c r="X51" i="1"/>
  <c r="U51" i="1"/>
  <c r="T51" i="1"/>
  <c r="S51" i="1"/>
  <c r="R51" i="1"/>
  <c r="O51" i="1"/>
  <c r="Y50" i="1"/>
  <c r="X50" i="1"/>
  <c r="V50" i="1"/>
  <c r="T50" i="1"/>
  <c r="U50" i="1" s="1"/>
  <c r="S50" i="1"/>
  <c r="R50" i="1"/>
  <c r="O50" i="1"/>
  <c r="X49" i="1"/>
  <c r="T49" i="1"/>
  <c r="U49" i="1" s="1"/>
  <c r="O49" i="1"/>
  <c r="R49" i="1" s="1"/>
  <c r="Y48" i="1"/>
  <c r="Z48" i="1" s="1"/>
  <c r="X48" i="1"/>
  <c r="U48" i="1"/>
  <c r="T48" i="1"/>
  <c r="R48" i="1"/>
  <c r="S48" i="1" s="1"/>
  <c r="O48" i="1"/>
  <c r="X47" i="1"/>
  <c r="U47" i="1"/>
  <c r="T47" i="1"/>
  <c r="O47" i="1"/>
  <c r="R47" i="1" s="1"/>
  <c r="Y46" i="1"/>
  <c r="X46" i="1"/>
  <c r="T46" i="1"/>
  <c r="U46" i="1" s="1"/>
  <c r="S46" i="1"/>
  <c r="R46" i="1"/>
  <c r="V46" i="1" s="1"/>
  <c r="O46" i="1"/>
  <c r="X45" i="1"/>
  <c r="T45" i="1"/>
  <c r="U45" i="1" s="1"/>
  <c r="O45" i="1"/>
  <c r="Z44" i="1"/>
  <c r="Y44" i="1"/>
  <c r="AD44" i="1" s="1"/>
  <c r="X44" i="1"/>
  <c r="V44" i="1"/>
  <c r="T44" i="1"/>
  <c r="U44" i="1" s="1"/>
  <c r="R44" i="1"/>
  <c r="S44" i="1" s="1"/>
  <c r="O44" i="1"/>
  <c r="AD43" i="1"/>
  <c r="X43" i="1"/>
  <c r="U43" i="1"/>
  <c r="T43" i="1"/>
  <c r="O43" i="1"/>
  <c r="R43" i="1" s="1"/>
  <c r="Y43" i="1" s="1"/>
  <c r="Y42" i="1"/>
  <c r="X42" i="1"/>
  <c r="T42" i="1"/>
  <c r="U42" i="1" s="1"/>
  <c r="R42" i="1"/>
  <c r="S42" i="1" s="1"/>
  <c r="O42" i="1"/>
  <c r="X41" i="1"/>
  <c r="U41" i="1"/>
  <c r="T41" i="1"/>
  <c r="O41" i="1"/>
  <c r="R41" i="1" s="1"/>
  <c r="V41" i="1" s="1"/>
  <c r="X40" i="1"/>
  <c r="T40" i="1"/>
  <c r="U40" i="1" s="1"/>
  <c r="O40" i="1"/>
  <c r="X39" i="1"/>
  <c r="U39" i="1"/>
  <c r="T39" i="1"/>
  <c r="O39" i="1"/>
  <c r="R39" i="1" s="1"/>
  <c r="Y38" i="1"/>
  <c r="X38" i="1"/>
  <c r="T38" i="1"/>
  <c r="U38" i="1" s="1"/>
  <c r="R38" i="1"/>
  <c r="O38" i="1"/>
  <c r="X37" i="1"/>
  <c r="U37" i="1"/>
  <c r="T37" i="1"/>
  <c r="O37" i="1"/>
  <c r="R37" i="1" s="1"/>
  <c r="X36" i="1"/>
  <c r="U36" i="1"/>
  <c r="T36" i="1"/>
  <c r="R36" i="1"/>
  <c r="S36" i="1" s="1"/>
  <c r="O36" i="1"/>
  <c r="X35" i="1"/>
  <c r="U35" i="1"/>
  <c r="T35" i="1"/>
  <c r="O35" i="1"/>
  <c r="R35" i="1" s="1"/>
  <c r="X34" i="1"/>
  <c r="T34" i="1"/>
  <c r="U34" i="1" s="1"/>
  <c r="S34" i="1"/>
  <c r="R34" i="1"/>
  <c r="Y34" i="1" s="1"/>
  <c r="O34" i="1"/>
  <c r="X33" i="1"/>
  <c r="U33" i="1"/>
  <c r="T33" i="1"/>
  <c r="O33" i="1"/>
  <c r="R33" i="1" s="1"/>
  <c r="V33" i="1" s="1"/>
  <c r="X32" i="1"/>
  <c r="V32" i="1"/>
  <c r="T32" i="1"/>
  <c r="U32" i="1" s="1"/>
  <c r="R32" i="1"/>
  <c r="S32" i="1" s="1"/>
  <c r="O32" i="1"/>
  <c r="AD31" i="1"/>
  <c r="Z31" i="1"/>
  <c r="AA31" i="1" s="1"/>
  <c r="X31" i="1"/>
  <c r="U31" i="1"/>
  <c r="T31" i="1"/>
  <c r="S31" i="1"/>
  <c r="O31" i="1"/>
  <c r="R31" i="1" s="1"/>
  <c r="Y31" i="1" s="1"/>
  <c r="R30" i="1"/>
  <c r="S30" i="1" s="1"/>
  <c r="O30" i="1"/>
  <c r="X29" i="1"/>
  <c r="T29" i="1"/>
  <c r="U29" i="1" s="1"/>
  <c r="O29" i="1"/>
  <c r="R29" i="1" s="1"/>
  <c r="Y28" i="1"/>
  <c r="X28" i="1"/>
  <c r="T28" i="1"/>
  <c r="U28" i="1" s="1"/>
  <c r="R28" i="1"/>
  <c r="V28" i="1" s="1"/>
  <c r="O28" i="1"/>
  <c r="Z27" i="1"/>
  <c r="Y27" i="1"/>
  <c r="AD27" i="1" s="1"/>
  <c r="X27" i="1"/>
  <c r="T27" i="1"/>
  <c r="U27" i="1" s="1"/>
  <c r="O27" i="1"/>
  <c r="R27" i="1" s="1"/>
  <c r="V27" i="1" s="1"/>
  <c r="X26" i="1"/>
  <c r="T26" i="1"/>
  <c r="U26" i="1" s="1"/>
  <c r="O26" i="1"/>
  <c r="R26" i="1" s="1"/>
  <c r="X25" i="1"/>
  <c r="U25" i="1"/>
  <c r="T25" i="1"/>
  <c r="O25" i="1"/>
  <c r="R25" i="1" s="1"/>
  <c r="R24" i="1"/>
  <c r="S24" i="1" s="1"/>
  <c r="O24" i="1"/>
  <c r="R23" i="1"/>
  <c r="S23" i="1" s="1"/>
  <c r="O23" i="1"/>
  <c r="S22" i="1"/>
  <c r="R22" i="1"/>
  <c r="O22" i="1"/>
  <c r="O21" i="1"/>
  <c r="R21" i="1" s="1"/>
  <c r="S21" i="1" s="1"/>
  <c r="Y20" i="1"/>
  <c r="AD20" i="1" s="1"/>
  <c r="X20" i="1"/>
  <c r="V20" i="1"/>
  <c r="T20" i="1"/>
  <c r="U20" i="1" s="1"/>
  <c r="S20" i="1"/>
  <c r="R20" i="1"/>
  <c r="O20" i="1"/>
  <c r="Y19" i="1"/>
  <c r="AD19" i="1" s="1"/>
  <c r="X19" i="1"/>
  <c r="U19" i="1"/>
  <c r="T19" i="1"/>
  <c r="S19" i="1"/>
  <c r="O19" i="1"/>
  <c r="R19" i="1" s="1"/>
  <c r="V19" i="1" s="1"/>
  <c r="O18" i="1"/>
  <c r="R18" i="1" s="1"/>
  <c r="S18" i="1" s="1"/>
  <c r="X17" i="1"/>
  <c r="T17" i="1"/>
  <c r="U17" i="1" s="1"/>
  <c r="O17" i="1"/>
  <c r="R17" i="1" s="1"/>
  <c r="X16" i="1"/>
  <c r="T16" i="1"/>
  <c r="U16" i="1" s="1"/>
  <c r="O16" i="1"/>
  <c r="R16" i="1" s="1"/>
  <c r="X15" i="1"/>
  <c r="T15" i="1"/>
  <c r="U15" i="1" s="1"/>
  <c r="O15" i="1"/>
  <c r="R15" i="1" s="1"/>
  <c r="O14" i="1"/>
  <c r="R14" i="1" s="1"/>
  <c r="S14" i="1" s="1"/>
  <c r="O13" i="1"/>
  <c r="R13" i="1" s="1"/>
  <c r="S13" i="1" s="1"/>
  <c r="R12" i="1"/>
  <c r="S12" i="1" s="1"/>
  <c r="O12" i="1"/>
  <c r="O11" i="1"/>
  <c r="R11" i="1" s="1"/>
  <c r="S11" i="1" s="1"/>
  <c r="Y10" i="1"/>
  <c r="AD10" i="1" s="1"/>
  <c r="X10" i="1"/>
  <c r="V10" i="1"/>
  <c r="U10" i="1"/>
  <c r="T10" i="1"/>
  <c r="S10" i="1"/>
  <c r="R10" i="1"/>
  <c r="O10" i="1"/>
  <c r="Y9" i="1"/>
  <c r="AD9" i="1" s="1"/>
  <c r="X9" i="1"/>
  <c r="V9" i="1"/>
  <c r="T9" i="1"/>
  <c r="U9" i="1" s="1"/>
  <c r="O9" i="1"/>
  <c r="R9" i="1" s="1"/>
  <c r="S9" i="1" s="1"/>
  <c r="X8" i="1"/>
  <c r="T8" i="1"/>
  <c r="U8" i="1" s="1"/>
  <c r="O8" i="1"/>
  <c r="R8" i="1" s="1"/>
  <c r="V39" i="1" l="1"/>
  <c r="Y39" i="1"/>
  <c r="S39" i="1"/>
  <c r="S26" i="1"/>
  <c r="V26" i="1"/>
  <c r="Y26" i="1"/>
  <c r="S52" i="1"/>
  <c r="Y52" i="1"/>
  <c r="V52" i="1"/>
  <c r="Y15" i="1"/>
  <c r="V15" i="1"/>
  <c r="S15" i="1"/>
  <c r="V29" i="1"/>
  <c r="Y29" i="1"/>
  <c r="S29" i="1"/>
  <c r="S35" i="1"/>
  <c r="Y35" i="1"/>
  <c r="V35" i="1"/>
  <c r="R227" i="1"/>
  <c r="Y8" i="1"/>
  <c r="V8" i="1"/>
  <c r="S8" i="1"/>
  <c r="Y16" i="1"/>
  <c r="V16" i="1"/>
  <c r="S16" i="1"/>
  <c r="V17" i="1"/>
  <c r="Y17" i="1"/>
  <c r="S17" i="1"/>
  <c r="Y25" i="1"/>
  <c r="V25" i="1"/>
  <c r="S25" i="1"/>
  <c r="Y47" i="1"/>
  <c r="V47" i="1"/>
  <c r="S47" i="1"/>
  <c r="AD34" i="1"/>
  <c r="AA34" i="1"/>
  <c r="Z34" i="1"/>
  <c r="AC31" i="1"/>
  <c r="AB31" i="1"/>
  <c r="Y75" i="1"/>
  <c r="V75" i="1"/>
  <c r="S75" i="1"/>
  <c r="Z10" i="1"/>
  <c r="V34" i="1"/>
  <c r="AD50" i="1"/>
  <c r="Z50" i="1"/>
  <c r="AA50" i="1" s="1"/>
  <c r="Y54" i="1"/>
  <c r="Y57" i="1"/>
  <c r="Z79" i="1"/>
  <c r="AA79" i="1" s="1"/>
  <c r="AD79" i="1"/>
  <c r="Y101" i="1"/>
  <c r="V101" i="1"/>
  <c r="S101" i="1"/>
  <c r="Z9" i="1"/>
  <c r="AA9" i="1" s="1"/>
  <c r="Z19" i="1"/>
  <c r="AA19" i="1" s="1"/>
  <c r="Z20" i="1"/>
  <c r="AA20" i="1" s="1"/>
  <c r="S33" i="1"/>
  <c r="Y36" i="1"/>
  <c r="Y41" i="1"/>
  <c r="Z46" i="1"/>
  <c r="AA46" i="1" s="1"/>
  <c r="AD46" i="1"/>
  <c r="AA10" i="1"/>
  <c r="R228" i="1"/>
  <c r="AD73" i="1"/>
  <c r="Z73" i="1"/>
  <c r="Y82" i="1"/>
  <c r="V82" i="1"/>
  <c r="S82" i="1"/>
  <c r="Z113" i="1"/>
  <c r="AA113" i="1" s="1"/>
  <c r="AD113" i="1"/>
  <c r="S38" i="1"/>
  <c r="S228" i="1" s="1"/>
  <c r="S43" i="1"/>
  <c r="AC77" i="1"/>
  <c r="AB77" i="1"/>
  <c r="Y96" i="1"/>
  <c r="V96" i="1"/>
  <c r="S96" i="1"/>
  <c r="Z99" i="1"/>
  <c r="AA99" i="1" s="1"/>
  <c r="AD99" i="1"/>
  <c r="Y53" i="1"/>
  <c r="Y80" i="1"/>
  <c r="V80" i="1"/>
  <c r="S80" i="1"/>
  <c r="S88" i="1"/>
  <c r="Y88" i="1"/>
  <c r="V88" i="1"/>
  <c r="Y56" i="1"/>
  <c r="V56" i="1"/>
  <c r="S56" i="1"/>
  <c r="Y59" i="1"/>
  <c r="V59" i="1"/>
  <c r="S59" i="1"/>
  <c r="Z66" i="1"/>
  <c r="AA66" i="1" s="1"/>
  <c r="S27" i="1"/>
  <c r="S28" i="1"/>
  <c r="Y33" i="1"/>
  <c r="Y37" i="1"/>
  <c r="V37" i="1"/>
  <c r="AD63" i="1"/>
  <c r="Z63" i="1"/>
  <c r="AA63" i="1" s="1"/>
  <c r="V65" i="1"/>
  <c r="S65" i="1"/>
  <c r="O227" i="1"/>
  <c r="V31" i="1"/>
  <c r="S37" i="1"/>
  <c r="V38" i="1"/>
  <c r="V48" i="1"/>
  <c r="Y32" i="1"/>
  <c r="V43" i="1"/>
  <c r="V51" i="1"/>
  <c r="Y51" i="1"/>
  <c r="Y61" i="1"/>
  <c r="V61" i="1"/>
  <c r="S61" i="1"/>
  <c r="AA62" i="1"/>
  <c r="AA73" i="1"/>
  <c r="Y83" i="1"/>
  <c r="V83" i="1"/>
  <c r="S83" i="1"/>
  <c r="AD74" i="1"/>
  <c r="Z74" i="1"/>
  <c r="S86" i="1"/>
  <c r="Y86" i="1"/>
  <c r="V86" i="1"/>
  <c r="AD38" i="1"/>
  <c r="Z38" i="1"/>
  <c r="AA38" i="1" s="1"/>
  <c r="AA27" i="1"/>
  <c r="AD28" i="1"/>
  <c r="Z28" i="1"/>
  <c r="AA28" i="1" s="1"/>
  <c r="S41" i="1"/>
  <c r="V42" i="1"/>
  <c r="Z43" i="1"/>
  <c r="AA43" i="1" s="1"/>
  <c r="AA44" i="1"/>
  <c r="AA48" i="1"/>
  <c r="V55" i="1"/>
  <c r="Y65" i="1"/>
  <c r="S72" i="1"/>
  <c r="Y72" i="1"/>
  <c r="V72" i="1"/>
  <c r="AA76" i="1"/>
  <c r="O229" i="1"/>
  <c r="O233" i="1"/>
  <c r="R60" i="1"/>
  <c r="Z67" i="1"/>
  <c r="AA67" i="1" s="1"/>
  <c r="V36" i="1"/>
  <c r="R40" i="1"/>
  <c r="R252" i="1" s="1"/>
  <c r="AD42" i="1"/>
  <c r="Z42" i="1"/>
  <c r="AA42" i="1" s="1"/>
  <c r="O230" i="1"/>
  <c r="R45" i="1"/>
  <c r="AD48" i="1"/>
  <c r="AC55" i="1"/>
  <c r="S57" i="1"/>
  <c r="Z58" i="1"/>
  <c r="AA58" i="1" s="1"/>
  <c r="AD58" i="1"/>
  <c r="S66" i="1"/>
  <c r="V66" i="1"/>
  <c r="AD67" i="1"/>
  <c r="Y49" i="1"/>
  <c r="V49" i="1"/>
  <c r="S49" i="1"/>
  <c r="V54" i="1"/>
  <c r="AA74" i="1"/>
  <c r="Z78" i="1"/>
  <c r="AA78" i="1" s="1"/>
  <c r="AD78" i="1"/>
  <c r="Z98" i="1"/>
  <c r="AD98" i="1"/>
  <c r="AA98" i="1"/>
  <c r="Y112" i="1"/>
  <c r="S112" i="1"/>
  <c r="V112" i="1"/>
  <c r="Y64" i="1"/>
  <c r="S73" i="1"/>
  <c r="S74" i="1"/>
  <c r="Y84" i="1"/>
  <c r="S89" i="1"/>
  <c r="V91" i="1"/>
  <c r="V93" i="1"/>
  <c r="Y95" i="1"/>
  <c r="S98" i="1"/>
  <c r="S109" i="1"/>
  <c r="V109" i="1"/>
  <c r="AD115" i="1"/>
  <c r="Y118" i="1"/>
  <c r="Y132" i="1"/>
  <c r="Y137" i="1"/>
  <c r="V68" i="1"/>
  <c r="V69" i="1"/>
  <c r="V70" i="1"/>
  <c r="V71" i="1"/>
  <c r="Y85" i="1"/>
  <c r="V87" i="1"/>
  <c r="V92" i="1"/>
  <c r="Y94" i="1"/>
  <c r="AA102" i="1"/>
  <c r="Z105" i="1"/>
  <c r="AA105" i="1" s="1"/>
  <c r="S108" i="1"/>
  <c r="V117" i="1"/>
  <c r="S120" i="1"/>
  <c r="Y126" i="1"/>
  <c r="V126" i="1"/>
  <c r="S126" i="1"/>
  <c r="V129" i="1"/>
  <c r="S131" i="1"/>
  <c r="Y131" i="1"/>
  <c r="Y136" i="1"/>
  <c r="V136" i="1"/>
  <c r="S136" i="1"/>
  <c r="AA142" i="1"/>
  <c r="Z142" i="1"/>
  <c r="Y161" i="1"/>
  <c r="S161" i="1"/>
  <c r="Y173" i="1"/>
  <c r="S173" i="1"/>
  <c r="AD181" i="1"/>
  <c r="AA181" i="1"/>
  <c r="Z181" i="1"/>
  <c r="AD185" i="1"/>
  <c r="Z185" i="1"/>
  <c r="AA185" i="1" s="1"/>
  <c r="AD190" i="1"/>
  <c r="Z190" i="1"/>
  <c r="AA190" i="1" s="1"/>
  <c r="AD81" i="1"/>
  <c r="Y91" i="1"/>
  <c r="Y93" i="1"/>
  <c r="Y116" i="1"/>
  <c r="V116" i="1"/>
  <c r="S123" i="1"/>
  <c r="V123" i="1"/>
  <c r="Y145" i="1"/>
  <c r="V152" i="1"/>
  <c r="S152" i="1"/>
  <c r="Y152" i="1"/>
  <c r="AD165" i="1"/>
  <c r="Z165" i="1"/>
  <c r="AA165" i="1" s="1"/>
  <c r="Y191" i="1"/>
  <c r="S191" i="1"/>
  <c r="V73" i="1"/>
  <c r="V74" i="1"/>
  <c r="S79" i="1"/>
  <c r="Y92" i="1"/>
  <c r="S116" i="1"/>
  <c r="Y117" i="1"/>
  <c r="AD128" i="1"/>
  <c r="Z129" i="1"/>
  <c r="AD129" i="1"/>
  <c r="AA129" i="1"/>
  <c r="R144" i="1"/>
  <c r="O240" i="1"/>
  <c r="Y162" i="1"/>
  <c r="S162" i="1"/>
  <c r="Y192" i="1"/>
  <c r="S192" i="1"/>
  <c r="O228" i="1"/>
  <c r="Z68" i="1"/>
  <c r="Z69" i="1"/>
  <c r="Z70" i="1"/>
  <c r="Z71" i="1"/>
  <c r="Z87" i="1"/>
  <c r="Y89" i="1"/>
  <c r="Z90" i="1"/>
  <c r="AD105" i="1"/>
  <c r="S107" i="1"/>
  <c r="Y107" i="1"/>
  <c r="Y109" i="1"/>
  <c r="S133" i="1"/>
  <c r="Y133" i="1"/>
  <c r="V133" i="1"/>
  <c r="R238" i="1"/>
  <c r="S138" i="1"/>
  <c r="V142" i="1"/>
  <c r="Z149" i="1"/>
  <c r="AA149" i="1" s="1"/>
  <c r="AD149" i="1"/>
  <c r="AA178" i="1"/>
  <c r="Z178" i="1"/>
  <c r="AD178" i="1"/>
  <c r="AD186" i="1"/>
  <c r="AA186" i="1"/>
  <c r="Z186" i="1"/>
  <c r="Y193" i="1"/>
  <c r="S193" i="1"/>
  <c r="AA68" i="1"/>
  <c r="AA69" i="1"/>
  <c r="AA70" i="1"/>
  <c r="AA71" i="1"/>
  <c r="AA87" i="1"/>
  <c r="AA90" i="1"/>
  <c r="AA100" i="1"/>
  <c r="AD100" i="1"/>
  <c r="O234" i="1"/>
  <c r="R106" i="1"/>
  <c r="S119" i="1"/>
  <c r="Y119" i="1"/>
  <c r="Y120" i="1"/>
  <c r="Y130" i="1"/>
  <c r="V130" i="1"/>
  <c r="Y150" i="1"/>
  <c r="V150" i="1"/>
  <c r="S150" i="1"/>
  <c r="Z166" i="1"/>
  <c r="AA166" i="1" s="1"/>
  <c r="AD166" i="1"/>
  <c r="Y175" i="1"/>
  <c r="S175" i="1"/>
  <c r="V79" i="1"/>
  <c r="Y123" i="1"/>
  <c r="S135" i="1"/>
  <c r="V135" i="1"/>
  <c r="Z140" i="1"/>
  <c r="AA140" i="1" s="1"/>
  <c r="AA146" i="1"/>
  <c r="AD146" i="1"/>
  <c r="AD148" i="1"/>
  <c r="Y156" i="1"/>
  <c r="V156" i="1"/>
  <c r="S156" i="1"/>
  <c r="Y167" i="1"/>
  <c r="S167" i="1"/>
  <c r="AD179" i="1"/>
  <c r="Z179" i="1"/>
  <c r="AA179" i="1" s="1"/>
  <c r="S85" i="1"/>
  <c r="S94" i="1"/>
  <c r="S95" i="1"/>
  <c r="AA97" i="1"/>
  <c r="R234" i="1"/>
  <c r="S105" i="1"/>
  <c r="AA108" i="1"/>
  <c r="R110" i="1"/>
  <c r="O237" i="1"/>
  <c r="S118" i="1"/>
  <c r="Z128" i="1"/>
  <c r="AA128" i="1" s="1"/>
  <c r="S132" i="1"/>
  <c r="S137" i="1"/>
  <c r="S139" i="1"/>
  <c r="Y139" i="1"/>
  <c r="AD159" i="1"/>
  <c r="Z159" i="1"/>
  <c r="AA159" i="1" s="1"/>
  <c r="AD171" i="1"/>
  <c r="Z171" i="1"/>
  <c r="AA171" i="1" s="1"/>
  <c r="Y114" i="1"/>
  <c r="V114" i="1"/>
  <c r="S114" i="1"/>
  <c r="AA122" i="1"/>
  <c r="Y124" i="1"/>
  <c r="V124" i="1"/>
  <c r="S124" i="1"/>
  <c r="AD125" i="1"/>
  <c r="Z125" i="1"/>
  <c r="AA125" i="1" s="1"/>
  <c r="V127" i="1"/>
  <c r="R134" i="1"/>
  <c r="O239" i="1"/>
  <c r="S141" i="1"/>
  <c r="Y141" i="1"/>
  <c r="V141" i="1"/>
  <c r="S143" i="1"/>
  <c r="Y143" i="1"/>
  <c r="V143" i="1"/>
  <c r="Y168" i="1"/>
  <c r="S168" i="1"/>
  <c r="Y188" i="1"/>
  <c r="S188" i="1"/>
  <c r="T245" i="1"/>
  <c r="U245" i="1" s="1"/>
  <c r="Z81" i="1"/>
  <c r="AA81" i="1" s="1"/>
  <c r="AD97" i="1"/>
  <c r="AA115" i="1"/>
  <c r="S121" i="1"/>
  <c r="Y121" i="1"/>
  <c r="V121" i="1"/>
  <c r="Z122" i="1"/>
  <c r="AD135" i="1"/>
  <c r="Z135" i="1"/>
  <c r="S145" i="1"/>
  <c r="S154" i="1"/>
  <c r="S242" i="1" s="1"/>
  <c r="Y154" i="1"/>
  <c r="V154" i="1"/>
  <c r="R244" i="1"/>
  <c r="AC183" i="1"/>
  <c r="AB183" i="1"/>
  <c r="S224" i="1"/>
  <c r="Y111" i="1"/>
  <c r="Y127" i="1"/>
  <c r="AA135" i="1"/>
  <c r="Z148" i="1"/>
  <c r="AA148" i="1" s="1"/>
  <c r="Z160" i="1"/>
  <c r="AA160" i="1" s="1"/>
  <c r="AD160" i="1"/>
  <c r="Z172" i="1"/>
  <c r="AA172" i="1" s="1"/>
  <c r="AD172" i="1"/>
  <c r="Y184" i="1"/>
  <c r="S184" i="1"/>
  <c r="Y189" i="1"/>
  <c r="S189" i="1"/>
  <c r="Y151" i="1"/>
  <c r="V153" i="1"/>
  <c r="Z177" i="1"/>
  <c r="AA177" i="1" s="1"/>
  <c r="S181" i="1"/>
  <c r="Z182" i="1"/>
  <c r="AA182" i="1" s="1"/>
  <c r="S186" i="1"/>
  <c r="Y187" i="1"/>
  <c r="Y158" i="1"/>
  <c r="Y164" i="1"/>
  <c r="Y170" i="1"/>
  <c r="S146" i="1"/>
  <c r="R147" i="1"/>
  <c r="Y153" i="1"/>
  <c r="V155" i="1"/>
  <c r="R174" i="1"/>
  <c r="Z176" i="1"/>
  <c r="AA176" i="1" s="1"/>
  <c r="S180" i="1"/>
  <c r="S244" i="1" s="1"/>
  <c r="AD183" i="1"/>
  <c r="S185" i="1"/>
  <c r="S190" i="1"/>
  <c r="Y155" i="1"/>
  <c r="Z157" i="1"/>
  <c r="AA157" i="1" s="1"/>
  <c r="Z163" i="1"/>
  <c r="Z169" i="1"/>
  <c r="AA169" i="1" s="1"/>
  <c r="S179" i="1"/>
  <c r="Y180" i="1"/>
  <c r="V146" i="1"/>
  <c r="U147" i="1"/>
  <c r="U241" i="1" s="1"/>
  <c r="S149" i="1"/>
  <c r="AA163" i="1"/>
  <c r="S178" i="1"/>
  <c r="R242" i="1"/>
  <c r="V128" i="1"/>
  <c r="V148" i="1"/>
  <c r="S160" i="1"/>
  <c r="S166" i="1"/>
  <c r="S172" i="1"/>
  <c r="S159" i="1"/>
  <c r="S165" i="1"/>
  <c r="S171" i="1"/>
  <c r="AC169" i="1" l="1"/>
  <c r="AB169" i="1"/>
  <c r="AC157" i="1"/>
  <c r="AB157" i="1"/>
  <c r="AB79" i="1"/>
  <c r="AC79" i="1"/>
  <c r="AC81" i="1"/>
  <c r="AB81" i="1"/>
  <c r="AC171" i="1"/>
  <c r="AB171" i="1"/>
  <c r="AC67" i="1"/>
  <c r="AB67" i="1"/>
  <c r="AC43" i="1"/>
  <c r="AB43" i="1"/>
  <c r="AB46" i="1"/>
  <c r="AC46" i="1"/>
  <c r="AC172" i="1"/>
  <c r="AB172" i="1"/>
  <c r="AC166" i="1"/>
  <c r="AB166" i="1"/>
  <c r="AC159" i="1"/>
  <c r="AB159" i="1"/>
  <c r="AC182" i="1"/>
  <c r="AB182" i="1"/>
  <c r="AC160" i="1"/>
  <c r="AB160" i="1"/>
  <c r="AB125" i="1"/>
  <c r="AC125" i="1"/>
  <c r="AC66" i="1"/>
  <c r="AB66" i="1"/>
  <c r="AB113" i="1"/>
  <c r="AC113" i="1"/>
  <c r="AC176" i="1"/>
  <c r="AB176" i="1"/>
  <c r="AC148" i="1"/>
  <c r="AB148" i="1"/>
  <c r="AC78" i="1"/>
  <c r="AB78" i="1"/>
  <c r="AC20" i="1"/>
  <c r="AB20" i="1"/>
  <c r="AC140" i="1"/>
  <c r="AB140" i="1"/>
  <c r="AC149" i="1"/>
  <c r="AB149" i="1"/>
  <c r="AC19" i="1"/>
  <c r="AB19" i="1"/>
  <c r="AC165" i="1"/>
  <c r="AB165" i="1"/>
  <c r="AC38" i="1"/>
  <c r="AB38" i="1"/>
  <c r="AC99" i="1"/>
  <c r="AB99" i="1"/>
  <c r="AC9" i="1"/>
  <c r="AB9" i="1"/>
  <c r="AC179" i="1"/>
  <c r="AB179" i="1"/>
  <c r="AC190" i="1"/>
  <c r="AB190" i="1"/>
  <c r="AB128" i="1"/>
  <c r="AC128" i="1"/>
  <c r="AC105" i="1"/>
  <c r="AB105" i="1"/>
  <c r="AB42" i="1"/>
  <c r="AC42" i="1"/>
  <c r="AC63" i="1"/>
  <c r="AB63" i="1"/>
  <c r="AC185" i="1"/>
  <c r="AB185" i="1"/>
  <c r="AD187" i="1"/>
  <c r="Z187" i="1"/>
  <c r="AA187" i="1" s="1"/>
  <c r="R243" i="1"/>
  <c r="Y174" i="1"/>
  <c r="S174" i="1"/>
  <c r="S243" i="1" s="1"/>
  <c r="R241" i="1"/>
  <c r="V147" i="1"/>
  <c r="V241" i="1" s="1"/>
  <c r="V245" i="1" s="1"/>
  <c r="S147" i="1"/>
  <c r="S241" i="1" s="1"/>
  <c r="Y147" i="1"/>
  <c r="AB135" i="1"/>
  <c r="AC135" i="1"/>
  <c r="Z188" i="1"/>
  <c r="AD188" i="1"/>
  <c r="AA188" i="1"/>
  <c r="Z127" i="1"/>
  <c r="AD127" i="1"/>
  <c r="AA127" i="1"/>
  <c r="AD155" i="1"/>
  <c r="Z155" i="1"/>
  <c r="AA155" i="1" s="1"/>
  <c r="AD111" i="1"/>
  <c r="Z111" i="1"/>
  <c r="AA111" i="1" s="1"/>
  <c r="AC97" i="1"/>
  <c r="AB97" i="1"/>
  <c r="AD139" i="1"/>
  <c r="Z139" i="1"/>
  <c r="AA139" i="1" s="1"/>
  <c r="Z161" i="1"/>
  <c r="AA161" i="1" s="1"/>
  <c r="AD161" i="1"/>
  <c r="AD32" i="1"/>
  <c r="AA32" i="1"/>
  <c r="Z32" i="1"/>
  <c r="AD33" i="1"/>
  <c r="Z33" i="1"/>
  <c r="AA33" i="1" s="1"/>
  <c r="AD88" i="1"/>
  <c r="Z88" i="1"/>
  <c r="AA88" i="1" s="1"/>
  <c r="AD101" i="1"/>
  <c r="Z101" i="1"/>
  <c r="AA101" i="1" s="1"/>
  <c r="AD151" i="1"/>
  <c r="AA151" i="1"/>
  <c r="Z151" i="1"/>
  <c r="Z189" i="1"/>
  <c r="AA189" i="1" s="1"/>
  <c r="AD189" i="1"/>
  <c r="AD168" i="1"/>
  <c r="Z168" i="1"/>
  <c r="AA168" i="1" s="1"/>
  <c r="AD170" i="1"/>
  <c r="Z170" i="1"/>
  <c r="AA170" i="1" s="1"/>
  <c r="AD164" i="1"/>
  <c r="AA164" i="1"/>
  <c r="Z164" i="1"/>
  <c r="Z184" i="1"/>
  <c r="AA184" i="1" s="1"/>
  <c r="AD184" i="1"/>
  <c r="AD143" i="1"/>
  <c r="Z143" i="1"/>
  <c r="AA143" i="1"/>
  <c r="AD124" i="1"/>
  <c r="Z124" i="1"/>
  <c r="AA124" i="1" s="1"/>
  <c r="AC100" i="1"/>
  <c r="AB100" i="1"/>
  <c r="AD109" i="1"/>
  <c r="Z109" i="1"/>
  <c r="AA109" i="1" s="1"/>
  <c r="AA117" i="1"/>
  <c r="AD117" i="1"/>
  <c r="Z117" i="1"/>
  <c r="AD152" i="1"/>
  <c r="Z152" i="1"/>
  <c r="AA152" i="1" s="1"/>
  <c r="AD137" i="1"/>
  <c r="Z137" i="1"/>
  <c r="AA137" i="1" s="1"/>
  <c r="AD84" i="1"/>
  <c r="Z84" i="1"/>
  <c r="AA84" i="1" s="1"/>
  <c r="AC10" i="1"/>
  <c r="AB10" i="1"/>
  <c r="Z47" i="1"/>
  <c r="AA47" i="1" s="1"/>
  <c r="AD47" i="1"/>
  <c r="AD8" i="1"/>
  <c r="Z8" i="1"/>
  <c r="AA8" i="1"/>
  <c r="AD15" i="1"/>
  <c r="Z15" i="1"/>
  <c r="AA15" i="1" s="1"/>
  <c r="AC163" i="1"/>
  <c r="AB163" i="1"/>
  <c r="AD158" i="1"/>
  <c r="Z158" i="1"/>
  <c r="AA158" i="1" s="1"/>
  <c r="AD121" i="1"/>
  <c r="Z121" i="1"/>
  <c r="AA121" i="1" s="1"/>
  <c r="AC122" i="1"/>
  <c r="AB122" i="1"/>
  <c r="AC146" i="1"/>
  <c r="AB146" i="1"/>
  <c r="AC90" i="1"/>
  <c r="AB90" i="1"/>
  <c r="AD107" i="1"/>
  <c r="Z107" i="1"/>
  <c r="AA107" i="1" s="1"/>
  <c r="AC142" i="1"/>
  <c r="AB142" i="1"/>
  <c r="Z132" i="1"/>
  <c r="AA132" i="1" s="1"/>
  <c r="AD132" i="1"/>
  <c r="AC74" i="1"/>
  <c r="AB74" i="1"/>
  <c r="AC76" i="1"/>
  <c r="AB76" i="1"/>
  <c r="AC28" i="1"/>
  <c r="AB28" i="1"/>
  <c r="AD83" i="1"/>
  <c r="Z83" i="1"/>
  <c r="AA83" i="1" s="1"/>
  <c r="AC87" i="1"/>
  <c r="AB87" i="1"/>
  <c r="AB178" i="1"/>
  <c r="AC178" i="1"/>
  <c r="Z192" i="1"/>
  <c r="AD192" i="1"/>
  <c r="AA192" i="1"/>
  <c r="AD92" i="1"/>
  <c r="AA92" i="1"/>
  <c r="Z92" i="1"/>
  <c r="Z118" i="1"/>
  <c r="AD118" i="1"/>
  <c r="AA118" i="1"/>
  <c r="R230" i="1"/>
  <c r="V45" i="1"/>
  <c r="Y45" i="1"/>
  <c r="S45" i="1"/>
  <c r="S230" i="1" s="1"/>
  <c r="AC73" i="1"/>
  <c r="AB73" i="1"/>
  <c r="AD52" i="1"/>
  <c r="AA52" i="1"/>
  <c r="Z52" i="1"/>
  <c r="AC115" i="1"/>
  <c r="AB115" i="1"/>
  <c r="AD141" i="1"/>
  <c r="AA141" i="1"/>
  <c r="Z141" i="1"/>
  <c r="AD150" i="1"/>
  <c r="Z150" i="1"/>
  <c r="AA150" i="1" s="1"/>
  <c r="AB71" i="1"/>
  <c r="AC71" i="1"/>
  <c r="AD145" i="1"/>
  <c r="Z145" i="1"/>
  <c r="AA145" i="1"/>
  <c r="AB102" i="1"/>
  <c r="AC102" i="1"/>
  <c r="AD64" i="1"/>
  <c r="Z64" i="1"/>
  <c r="AA64" i="1" s="1"/>
  <c r="AD72" i="1"/>
  <c r="Z72" i="1"/>
  <c r="AA72" i="1" s="1"/>
  <c r="AC27" i="1"/>
  <c r="AB27" i="1"/>
  <c r="Z80" i="1"/>
  <c r="AA80" i="1" s="1"/>
  <c r="AD80" i="1"/>
  <c r="AA41" i="1"/>
  <c r="AD41" i="1"/>
  <c r="Z41" i="1"/>
  <c r="AD75" i="1"/>
  <c r="Z75" i="1"/>
  <c r="AA75" i="1" s="1"/>
  <c r="Z25" i="1"/>
  <c r="AA25" i="1" s="1"/>
  <c r="AD25" i="1"/>
  <c r="AD154" i="1"/>
  <c r="Z154" i="1"/>
  <c r="AA154" i="1" s="1"/>
  <c r="AA114" i="1"/>
  <c r="AD114" i="1"/>
  <c r="Z114" i="1"/>
  <c r="AB70" i="1"/>
  <c r="AC70" i="1"/>
  <c r="AD162" i="1"/>
  <c r="AA162" i="1"/>
  <c r="Z162" i="1"/>
  <c r="AD136" i="1"/>
  <c r="Z136" i="1"/>
  <c r="AA136" i="1" s="1"/>
  <c r="AD94" i="1"/>
  <c r="AA94" i="1"/>
  <c r="Z94" i="1"/>
  <c r="AC62" i="1"/>
  <c r="AB62" i="1"/>
  <c r="O245" i="1"/>
  <c r="AA53" i="1"/>
  <c r="AD53" i="1"/>
  <c r="Z53" i="1"/>
  <c r="Z36" i="1"/>
  <c r="AD36" i="1"/>
  <c r="AA36" i="1"/>
  <c r="Z57" i="1"/>
  <c r="AA57" i="1" s="1"/>
  <c r="AD57" i="1"/>
  <c r="AA35" i="1"/>
  <c r="AD35" i="1"/>
  <c r="Z35" i="1"/>
  <c r="Z130" i="1"/>
  <c r="AA130" i="1" s="1"/>
  <c r="AD130" i="1"/>
  <c r="AB69" i="1"/>
  <c r="AC69" i="1"/>
  <c r="AD89" i="1"/>
  <c r="Z89" i="1"/>
  <c r="AA89" i="1" s="1"/>
  <c r="AD131" i="1"/>
  <c r="AA131" i="1"/>
  <c r="Z131" i="1"/>
  <c r="AD49" i="1"/>
  <c r="Z49" i="1"/>
  <c r="AA49" i="1" s="1"/>
  <c r="AD65" i="1"/>
  <c r="AA65" i="1"/>
  <c r="Z65" i="1"/>
  <c r="AD54" i="1"/>
  <c r="Z54" i="1"/>
  <c r="AA54" i="1" s="1"/>
  <c r="AA17" i="1"/>
  <c r="Z17" i="1"/>
  <c r="AD17" i="1"/>
  <c r="Z26" i="1"/>
  <c r="AA26" i="1" s="1"/>
  <c r="AD26" i="1"/>
  <c r="AC177" i="1"/>
  <c r="AB177" i="1"/>
  <c r="R239" i="1"/>
  <c r="Y134" i="1"/>
  <c r="S134" i="1"/>
  <c r="S239" i="1" s="1"/>
  <c r="V134" i="1"/>
  <c r="R237" i="1"/>
  <c r="V110" i="1"/>
  <c r="S110" i="1"/>
  <c r="S237" i="1" s="1"/>
  <c r="Y110" i="1"/>
  <c r="Z167" i="1"/>
  <c r="AA167" i="1" s="1"/>
  <c r="AD167" i="1"/>
  <c r="AD123" i="1"/>
  <c r="Z123" i="1"/>
  <c r="AA123" i="1"/>
  <c r="Z120" i="1"/>
  <c r="AD120" i="1"/>
  <c r="AA120" i="1"/>
  <c r="AB68" i="1"/>
  <c r="AC68" i="1"/>
  <c r="R240" i="1"/>
  <c r="Y144" i="1"/>
  <c r="V144" i="1"/>
  <c r="S144" i="1"/>
  <c r="S240" i="1" s="1"/>
  <c r="AC181" i="1"/>
  <c r="AB181" i="1"/>
  <c r="AD112" i="1"/>
  <c r="Z112" i="1"/>
  <c r="AA112" i="1" s="1"/>
  <c r="R229" i="1"/>
  <c r="R245" i="1" s="1"/>
  <c r="R247" i="1" s="1"/>
  <c r="S40" i="1"/>
  <c r="S229" i="1" s="1"/>
  <c r="Y40" i="1"/>
  <c r="V40" i="1"/>
  <c r="AA59" i="1"/>
  <c r="AD59" i="1"/>
  <c r="Z59" i="1"/>
  <c r="AC50" i="1"/>
  <c r="AB50" i="1"/>
  <c r="AD153" i="1"/>
  <c r="Z153" i="1"/>
  <c r="AA153" i="1" s="1"/>
  <c r="AC108" i="1"/>
  <c r="AB108" i="1"/>
  <c r="AD119" i="1"/>
  <c r="Z119" i="1"/>
  <c r="AA119" i="1" s="1"/>
  <c r="S238" i="1"/>
  <c r="AC129" i="1"/>
  <c r="AB129" i="1"/>
  <c r="AD191" i="1"/>
  <c r="Z191" i="1"/>
  <c r="AA191" i="1" s="1"/>
  <c r="AD116" i="1"/>
  <c r="AA116" i="1"/>
  <c r="Z116" i="1"/>
  <c r="AD85" i="1"/>
  <c r="Z85" i="1"/>
  <c r="AA85" i="1" s="1"/>
  <c r="AC98" i="1"/>
  <c r="AB98" i="1"/>
  <c r="AB48" i="1"/>
  <c r="AC48" i="1"/>
  <c r="AD86" i="1"/>
  <c r="Z86" i="1"/>
  <c r="AA86" i="1" s="1"/>
  <c r="AD61" i="1"/>
  <c r="AA61" i="1"/>
  <c r="Z61" i="1"/>
  <c r="AB34" i="1"/>
  <c r="AC34" i="1"/>
  <c r="S234" i="1"/>
  <c r="Z193" i="1"/>
  <c r="AA193" i="1" s="1"/>
  <c r="AD193" i="1"/>
  <c r="AD93" i="1"/>
  <c r="Z93" i="1"/>
  <c r="AA93" i="1" s="1"/>
  <c r="AA95" i="1"/>
  <c r="AD95" i="1"/>
  <c r="Z95" i="1"/>
  <c r="AB44" i="1"/>
  <c r="AC44" i="1"/>
  <c r="AD51" i="1"/>
  <c r="Z51" i="1"/>
  <c r="AA51" i="1"/>
  <c r="Z82" i="1"/>
  <c r="AD82" i="1"/>
  <c r="AA82" i="1"/>
  <c r="AD29" i="1"/>
  <c r="AA29" i="1"/>
  <c r="Z29" i="1"/>
  <c r="AD156" i="1"/>
  <c r="Z156" i="1"/>
  <c r="AA156" i="1" s="1"/>
  <c r="AD175" i="1"/>
  <c r="Z175" i="1"/>
  <c r="AA175" i="1" s="1"/>
  <c r="V106" i="1"/>
  <c r="Y106" i="1"/>
  <c r="S106" i="1"/>
  <c r="AD91" i="1"/>
  <c r="AA91" i="1"/>
  <c r="Z91" i="1"/>
  <c r="Z173" i="1"/>
  <c r="AA173" i="1" s="1"/>
  <c r="AD173" i="1"/>
  <c r="AD56" i="1"/>
  <c r="Z56" i="1"/>
  <c r="AA56" i="1" s="1"/>
  <c r="AD16" i="1"/>
  <c r="Z16" i="1"/>
  <c r="AA16" i="1"/>
  <c r="AD39" i="1"/>
  <c r="AA39" i="1"/>
  <c r="Z39" i="1"/>
  <c r="AD180" i="1"/>
  <c r="Z180" i="1"/>
  <c r="AA180" i="1" s="1"/>
  <c r="AC186" i="1"/>
  <c r="AB186" i="1"/>
  <c r="AD133" i="1"/>
  <c r="Z133" i="1"/>
  <c r="AA133" i="1"/>
  <c r="AD126" i="1"/>
  <c r="Z126" i="1"/>
  <c r="AA126" i="1" s="1"/>
  <c r="AB58" i="1"/>
  <c r="AC58" i="1"/>
  <c r="R233" i="1"/>
  <c r="S60" i="1"/>
  <c r="S233" i="1" s="1"/>
  <c r="Y60" i="1"/>
  <c r="V60" i="1"/>
  <c r="AA37" i="1"/>
  <c r="Z37" i="1"/>
  <c r="AD37" i="1"/>
  <c r="Z96" i="1"/>
  <c r="AA96" i="1"/>
  <c r="AD96" i="1"/>
  <c r="S227" i="1"/>
  <c r="AC126" i="1" l="1"/>
  <c r="AB126" i="1"/>
  <c r="AC112" i="1"/>
  <c r="AB112" i="1"/>
  <c r="AC130" i="1"/>
  <c r="AB130" i="1"/>
  <c r="AC152" i="1"/>
  <c r="AB152" i="1"/>
  <c r="AC189" i="1"/>
  <c r="AB189" i="1"/>
  <c r="AC175" i="1"/>
  <c r="AB175" i="1"/>
  <c r="AC153" i="1"/>
  <c r="AB153" i="1"/>
  <c r="AB56" i="1"/>
  <c r="AC56" i="1"/>
  <c r="AC156" i="1"/>
  <c r="AB156" i="1"/>
  <c r="AC184" i="1"/>
  <c r="AB184" i="1"/>
  <c r="AC139" i="1"/>
  <c r="AB139" i="1"/>
  <c r="AC49" i="1"/>
  <c r="AB49" i="1"/>
  <c r="AC80" i="1"/>
  <c r="AB80" i="1"/>
  <c r="AC161" i="1"/>
  <c r="AB161" i="1"/>
  <c r="AC187" i="1"/>
  <c r="AB187" i="1"/>
  <c r="AC191" i="1"/>
  <c r="AB191" i="1"/>
  <c r="AC154" i="1"/>
  <c r="AB154" i="1"/>
  <c r="AC150" i="1"/>
  <c r="AB150" i="1"/>
  <c r="AC101" i="1"/>
  <c r="AB101" i="1"/>
  <c r="AC86" i="1"/>
  <c r="AB86" i="1"/>
  <c r="AC167" i="1"/>
  <c r="AB167" i="1"/>
  <c r="AB26" i="1"/>
  <c r="AC26" i="1"/>
  <c r="AC57" i="1"/>
  <c r="AB57" i="1"/>
  <c r="AC72" i="1"/>
  <c r="AB72" i="1"/>
  <c r="AB121" i="1"/>
  <c r="AC121" i="1"/>
  <c r="AC47" i="1"/>
  <c r="AB47" i="1"/>
  <c r="AB109" i="1"/>
  <c r="AC109" i="1"/>
  <c r="AC173" i="1"/>
  <c r="AB173" i="1"/>
  <c r="AC136" i="1"/>
  <c r="AB136" i="1"/>
  <c r="AC132" i="1"/>
  <c r="AB132" i="1"/>
  <c r="AC88" i="1"/>
  <c r="AB88" i="1"/>
  <c r="AC180" i="1"/>
  <c r="AB180" i="1"/>
  <c r="AC93" i="1"/>
  <c r="AB93" i="1"/>
  <c r="AC89" i="1"/>
  <c r="AB89" i="1"/>
  <c r="AC25" i="1"/>
  <c r="AB25" i="1"/>
  <c r="AC64" i="1"/>
  <c r="AB64" i="1"/>
  <c r="AC158" i="1"/>
  <c r="AB158" i="1"/>
  <c r="AC170" i="1"/>
  <c r="AB170" i="1"/>
  <c r="AB111" i="1"/>
  <c r="AC111" i="1"/>
  <c r="AC75" i="1"/>
  <c r="AB75" i="1"/>
  <c r="AC84" i="1"/>
  <c r="AB84" i="1"/>
  <c r="AC33" i="1"/>
  <c r="AB33" i="1"/>
  <c r="AC119" i="1"/>
  <c r="AB119" i="1"/>
  <c r="AB54" i="1"/>
  <c r="AC54" i="1"/>
  <c r="AC83" i="1"/>
  <c r="AB83" i="1"/>
  <c r="AC107" i="1"/>
  <c r="AB107" i="1"/>
  <c r="AC124" i="1"/>
  <c r="AB124" i="1"/>
  <c r="AC168" i="1"/>
  <c r="AB168" i="1"/>
  <c r="AC155" i="1"/>
  <c r="AB155" i="1"/>
  <c r="AC193" i="1"/>
  <c r="AB193" i="1"/>
  <c r="AB137" i="1"/>
  <c r="AC137" i="1"/>
  <c r="AC85" i="1"/>
  <c r="AB85" i="1"/>
  <c r="AC15" i="1"/>
  <c r="AB15" i="1"/>
  <c r="AC91" i="1"/>
  <c r="AB91" i="1"/>
  <c r="AB133" i="1"/>
  <c r="AC133" i="1"/>
  <c r="AB145" i="1"/>
  <c r="AC145" i="1"/>
  <c r="AC162" i="1"/>
  <c r="AB162" i="1"/>
  <c r="AC192" i="1"/>
  <c r="AB192" i="1"/>
  <c r="AC188" i="1"/>
  <c r="AB188" i="1"/>
  <c r="AC59" i="1"/>
  <c r="AB59" i="1"/>
  <c r="AC96" i="1"/>
  <c r="AB96" i="1"/>
  <c r="Z60" i="1"/>
  <c r="AD60" i="1"/>
  <c r="AA60" i="1"/>
  <c r="AB53" i="1"/>
  <c r="AC53" i="1"/>
  <c r="AD110" i="1"/>
  <c r="Z110" i="1"/>
  <c r="AA110" i="1" s="1"/>
  <c r="AC39" i="1"/>
  <c r="AB39" i="1"/>
  <c r="AD144" i="1"/>
  <c r="Z144" i="1"/>
  <c r="AA144" i="1" s="1"/>
  <c r="AC117" i="1"/>
  <c r="AB117" i="1"/>
  <c r="AD40" i="1"/>
  <c r="Z40" i="1"/>
  <c r="AA40" i="1" s="1"/>
  <c r="AD45" i="1"/>
  <c r="Z45" i="1"/>
  <c r="AA45" i="1" s="1"/>
  <c r="AC95" i="1"/>
  <c r="AB95" i="1"/>
  <c r="S245" i="1"/>
  <c r="S247" i="1" s="1"/>
  <c r="S249" i="1" s="1"/>
  <c r="AB61" i="1"/>
  <c r="AC61" i="1"/>
  <c r="AB131" i="1"/>
  <c r="AC131" i="1"/>
  <c r="AC35" i="1"/>
  <c r="AB35" i="1"/>
  <c r="AC120" i="1"/>
  <c r="AB120" i="1"/>
  <c r="AB17" i="1"/>
  <c r="AC17" i="1"/>
  <c r="AB141" i="1"/>
  <c r="AC141" i="1"/>
  <c r="AC164" i="1"/>
  <c r="AB164" i="1"/>
  <c r="AC151" i="1"/>
  <c r="AB151" i="1"/>
  <c r="AC32" i="1"/>
  <c r="AB32" i="1"/>
  <c r="Z147" i="1"/>
  <c r="AD147" i="1"/>
  <c r="AA147" i="1"/>
  <c r="AB94" i="1"/>
  <c r="AC94" i="1"/>
  <c r="AC114" i="1"/>
  <c r="AB114" i="1"/>
  <c r="AC41" i="1"/>
  <c r="AB41" i="1"/>
  <c r="AB118" i="1"/>
  <c r="AC118" i="1"/>
  <c r="AC8" i="1"/>
  <c r="AB8" i="1"/>
  <c r="AC82" i="1"/>
  <c r="AB82" i="1"/>
  <c r="AB116" i="1"/>
  <c r="AC116" i="1"/>
  <c r="Z106" i="1"/>
  <c r="AA106" i="1" s="1"/>
  <c r="AD106" i="1"/>
  <c r="AB123" i="1"/>
  <c r="AC123" i="1"/>
  <c r="AB36" i="1"/>
  <c r="AC36" i="1"/>
  <c r="AB127" i="1"/>
  <c r="AC127" i="1"/>
  <c r="AC29" i="1"/>
  <c r="AB29" i="1"/>
  <c r="AB16" i="1"/>
  <c r="AC16" i="1"/>
  <c r="AD134" i="1"/>
  <c r="Z134" i="1"/>
  <c r="AA134" i="1" s="1"/>
  <c r="AC37" i="1"/>
  <c r="AB37" i="1"/>
  <c r="AC51" i="1"/>
  <c r="AB51" i="1"/>
  <c r="AC65" i="1"/>
  <c r="AB65" i="1"/>
  <c r="AC52" i="1"/>
  <c r="AB52" i="1"/>
  <c r="AC92" i="1"/>
  <c r="AB92" i="1"/>
  <c r="AB143" i="1"/>
  <c r="AC143" i="1"/>
  <c r="AD174" i="1"/>
  <c r="Z174" i="1"/>
  <c r="AA174" i="1" s="1"/>
  <c r="AC174" i="1" l="1"/>
  <c r="AB174" i="1"/>
  <c r="AC134" i="1"/>
  <c r="AB134" i="1"/>
  <c r="AC106" i="1"/>
  <c r="AB106" i="1"/>
  <c r="AC110" i="1"/>
  <c r="AB110" i="1"/>
  <c r="AC45" i="1"/>
  <c r="AB45" i="1"/>
  <c r="AB40" i="1"/>
  <c r="AC40" i="1"/>
  <c r="AC144" i="1"/>
  <c r="AB144" i="1"/>
  <c r="AB147" i="1"/>
  <c r="AC147" i="1"/>
  <c r="AB60" i="1"/>
  <c r="AC60" i="1"/>
</calcChain>
</file>

<file path=xl/sharedStrings.xml><?xml version="1.0" encoding="utf-8"?>
<sst xmlns="http://schemas.openxmlformats.org/spreadsheetml/2006/main" count="877" uniqueCount="517">
  <si>
    <t xml:space="preserve"> </t>
  </si>
  <si>
    <t>DISTRIBUTOR NAME:</t>
  </si>
  <si>
    <t>MARCELA PHARMA DISTRIBUTIONS INC. BOHOL</t>
  </si>
  <si>
    <t>PO DATE:</t>
  </si>
  <si>
    <t>PO #:</t>
  </si>
  <si>
    <t xml:space="preserve">SMG-CPO-0423915 </t>
  </si>
  <si>
    <t>SAP pricing</t>
  </si>
  <si>
    <t>TARGET INVENTORY AND SALES TARGET</t>
  </si>
  <si>
    <t>ESTIMATED ENDING INVTY BEFORE PO</t>
  </si>
  <si>
    <t>INVTY DAYS LEVEL</t>
  </si>
  <si>
    <t>FOR P.O TRUCKLOAD ALLOCATION</t>
  </si>
  <si>
    <t>CHECKER</t>
  </si>
  <si>
    <t>CATEGORY</t>
  </si>
  <si>
    <t>ITEM CODE</t>
  </si>
  <si>
    <t>ITEM DESCRIPTION</t>
  </si>
  <si>
    <t>SIZE</t>
  </si>
  <si>
    <t>PACKING</t>
  </si>
  <si>
    <t>List Price / Piece without VAT</t>
  </si>
  <si>
    <t>List Price / Piece with VAT</t>
  </si>
  <si>
    <t>List Price / Carton without VAT</t>
  </si>
  <si>
    <t>LIST PRICE/ CARTON WITH VAT</t>
  </si>
  <si>
    <t>cs/plt</t>
  </si>
  <si>
    <t>MT CONV</t>
  </si>
  <si>
    <t>AVG MONTHLY SALES</t>
  </si>
  <si>
    <t>INITIATIVES</t>
  </si>
  <si>
    <t xml:space="preserve">SAFETY STOCKS </t>
  </si>
  <si>
    <t>MSL</t>
  </si>
  <si>
    <t>BEG. INVTY</t>
  </si>
  <si>
    <t>IN-TRANSIT</t>
  </si>
  <si>
    <t>FOR PO 
in CASES</t>
  </si>
  <si>
    <t>AMOUNT</t>
  </si>
  <si>
    <t>P0 in CASES x LP w/o VAT</t>
  </si>
  <si>
    <t>VAT</t>
  </si>
  <si>
    <t>GCA</t>
  </si>
  <si>
    <t>70P500</t>
  </si>
  <si>
    <t>Green Cross Isopropyl Alcohol 70% 500 ml</t>
  </si>
  <si>
    <t>500 ml</t>
  </si>
  <si>
    <t>70P250</t>
  </si>
  <si>
    <t>Green Cross Isopropyl Alcohol 70% 250 ml</t>
  </si>
  <si>
    <t>250 ml</t>
  </si>
  <si>
    <t>70P150</t>
  </si>
  <si>
    <t>Green Cross Isopropyl Alcohol 70% 150 ml</t>
  </si>
  <si>
    <t>150 ml</t>
  </si>
  <si>
    <t>70P075</t>
  </si>
  <si>
    <t>Green Cross Alcohol 70% 75 ml</t>
  </si>
  <si>
    <t>75 ml</t>
  </si>
  <si>
    <t>40P500</t>
  </si>
  <si>
    <t>Green Cross Alcohol 40%</t>
  </si>
  <si>
    <t>40P250</t>
  </si>
  <si>
    <t>40P150</t>
  </si>
  <si>
    <t>70QLIT</t>
  </si>
  <si>
    <t>GREEN CROSS ALCOHOL 70% PUMP 1L</t>
  </si>
  <si>
    <t>1000 ml PD</t>
  </si>
  <si>
    <t>70Q500</t>
  </si>
  <si>
    <t>GREEN CROSS ALCOHOL 70% PUMP 500ML</t>
  </si>
  <si>
    <t>500ml PD</t>
  </si>
  <si>
    <t>70M500</t>
  </si>
  <si>
    <t>Green Cross Isopropyl Alcohol with moisturizer 70% 500 ml</t>
  </si>
  <si>
    <t>70M300</t>
  </si>
  <si>
    <t>Green Cross Alcohol 70% W/ Moisturizer 300 ml</t>
  </si>
  <si>
    <t>300 ml</t>
  </si>
  <si>
    <t>70M250</t>
  </si>
  <si>
    <t>Green Cross Isopropyl Alcohol with moisturizer 70% 250 ml</t>
  </si>
  <si>
    <t>70M150</t>
  </si>
  <si>
    <t>Green Cross Isopropyl Alcohol with moisturizer 70% 150 ml</t>
  </si>
  <si>
    <t>70M060</t>
  </si>
  <si>
    <t>Green Cross Alcohol 70% W/ Moisturizer 060ml</t>
  </si>
  <si>
    <t>60ml</t>
  </si>
  <si>
    <t>40M500</t>
  </si>
  <si>
    <t>Green Cross Alcohol 40% W/ Moisturizer</t>
  </si>
  <si>
    <t>40M250</t>
  </si>
  <si>
    <t>40M150</t>
  </si>
  <si>
    <t>70NLIT</t>
  </si>
  <si>
    <t>GC ISOPROPYL ALC W/ MOIST 70% PUMP 1L</t>
  </si>
  <si>
    <t>70N500</t>
  </si>
  <si>
    <t>GC ISOPROPYL ALC W/ MOIST 70% PUMP 500ML</t>
  </si>
  <si>
    <t>500 ml PD</t>
  </si>
  <si>
    <t>70FLIT</t>
  </si>
  <si>
    <t>GC 70% ETHYL ALCOHOL PUMP 1L</t>
  </si>
  <si>
    <t>LitP</t>
  </si>
  <si>
    <t>70F500</t>
  </si>
  <si>
    <t>GC 70% ETHYL ALCOHOL PUMP 500ML</t>
  </si>
  <si>
    <t>500ml</t>
  </si>
  <si>
    <t>70D500</t>
  </si>
  <si>
    <t>Green Cross Ethyl Alcohol with moisturizer 70% 500 ml</t>
  </si>
  <si>
    <t>70D300</t>
  </si>
  <si>
    <t>Green Cross Alcohol 70% Ethyl 300ml</t>
  </si>
  <si>
    <t>300ml</t>
  </si>
  <si>
    <t>70D250</t>
  </si>
  <si>
    <t>Green Cross Ethyl Alcohol with moisturizer 70% 250 ml</t>
  </si>
  <si>
    <t>70D150</t>
  </si>
  <si>
    <t>Green Cross Ethyl Alcohol with moisturizer 70% 150 ml</t>
  </si>
  <si>
    <t>ATP500</t>
  </si>
  <si>
    <t>GC TOTAL DEFENSE PUMP 500ML</t>
  </si>
  <si>
    <t>ATPLIT</t>
  </si>
  <si>
    <t>GC TOTAL DEFENSE PUMP 1L</t>
  </si>
  <si>
    <t>ATD040</t>
  </si>
  <si>
    <t>Green Cross Total Defense Antibacterial Hand Spray 40 ml</t>
  </si>
  <si>
    <t>040ml</t>
  </si>
  <si>
    <t>ATD250</t>
  </si>
  <si>
    <t>Green Cross Total Defense Antibacterial Sanitizer 250 ml</t>
  </si>
  <si>
    <t>250ml</t>
  </si>
  <si>
    <t>ATD300</t>
  </si>
  <si>
    <t>GC TOTAL DEFENSE ANTIBAC SANITIZER 300ML</t>
  </si>
  <si>
    <t>GCGP</t>
  </si>
  <si>
    <t>ENS040</t>
  </si>
  <si>
    <t>GENTLE PROTECT NO-STING SANITIZER 40ML</t>
  </si>
  <si>
    <t>40 ml</t>
  </si>
  <si>
    <t>ENS250</t>
  </si>
  <si>
    <t>Green Cross Gentle Protect No Sting Sanitizer</t>
  </si>
  <si>
    <t>250ML</t>
  </si>
  <si>
    <t>GCSG</t>
  </si>
  <si>
    <t>HRPLIT</t>
  </si>
  <si>
    <t>GC SANITIZING GEL REGULAR PUMP 1L</t>
  </si>
  <si>
    <t>HRP500</t>
  </si>
  <si>
    <t>GC SANITIZING GEL REGULAR PUMP 500ML</t>
  </si>
  <si>
    <t>HRE060</t>
  </si>
  <si>
    <t>Green Cross Sanitizing Gel Regular 60 ml</t>
  </si>
  <si>
    <t>060ml</t>
  </si>
  <si>
    <t>HRP250</t>
  </si>
  <si>
    <t>Green Cross Sanitizing Gel Regular 250 ml</t>
  </si>
  <si>
    <t>HSB060</t>
  </si>
  <si>
    <t>Green Cross Sanitizing Gel Sparkling Berry 60 ml</t>
  </si>
  <si>
    <t>GCS</t>
  </si>
  <si>
    <t>SPC125</t>
  </si>
  <si>
    <t>Green Cross Moisturizing Germ-Protection Bar Pure Care 125g</t>
  </si>
  <si>
    <t>125g</t>
  </si>
  <si>
    <t>SPC085</t>
  </si>
  <si>
    <t>Green Cross Moisturizing Germ-Protection Bar Pure Care 85g</t>
  </si>
  <si>
    <t>085g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</si>
  <si>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</si>
  <si>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</si>
  <si>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</si>
  <si>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</si>
  <si>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</si>
  <si>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SCM085</t>
  </si>
  <si>
    <t>Green Cross Moisturizing Germ-Protection Bar Cool Mountain 85g</t>
  </si>
  <si>
    <t>SCM055</t>
  </si>
  <si>
    <t>Green Cross Moisturizing Germ-Protection Bar Cool Mountain 55g</t>
  </si>
  <si>
    <t>SCR125</t>
  </si>
  <si>
    <t>Green Cross Moisturizing Germ-Protection Bar Clear Radiance 125g</t>
  </si>
  <si>
    <t>SCR085</t>
  </si>
  <si>
    <t>Green Cross Moisturizing Germ-Protection Bar Clear Radiance 85g</t>
  </si>
  <si>
    <t>SCR055</t>
  </si>
  <si>
    <t>Green Cross Moisturizing Germ-Protection Bar Clear Radiance 55g</t>
  </si>
  <si>
    <t>SPH125</t>
  </si>
  <si>
    <t>Green Cross Moisturizing Germ-Protection Bar Papaya &amp; Honey 125g</t>
  </si>
  <si>
    <t>SPH085</t>
  </si>
  <si>
    <t>Green Cross Moisturizing Germ-Protection Bar Papaya &amp; Honey 85g</t>
  </si>
  <si>
    <t>SPH055</t>
  </si>
  <si>
    <t>Green Cross Moisturizing Germ-Protection Bar Papaya &amp; Honey 55g</t>
  </si>
  <si>
    <t>SAC125</t>
  </si>
  <si>
    <t>Green Cross Moisturizing Germ-Protection Bar Aqua Clean 125g</t>
  </si>
  <si>
    <t>SAC085</t>
  </si>
  <si>
    <t>Green Cross Moisturizing Germ-Protection Bar Aqua Clean 85g</t>
  </si>
  <si>
    <t>SAC055</t>
  </si>
  <si>
    <t>Green Cross Moisturizing Germ-Protection Bar Aqua Clean 55g</t>
  </si>
  <si>
    <t>LPSS</t>
  </si>
  <si>
    <t>LCL125</t>
  </si>
  <si>
    <t>L&amp;P Cologne Scentshop Cool Fantasy 125ml</t>
  </si>
  <si>
    <t>125 ml</t>
  </si>
  <si>
    <t>LCL075</t>
  </si>
  <si>
    <t>L&amp;P Cologne Scentshop Cool Fantasy 75ml</t>
  </si>
  <si>
    <t>LCL050</t>
  </si>
  <si>
    <t>L&amp;P Cologne Scentshop Cool Fantasy 50ml</t>
  </si>
  <si>
    <t>50 ml</t>
  </si>
  <si>
    <t>LCL025</t>
  </si>
  <si>
    <t>L&amp;P Cologne Scentshop Cool Fantasy 25ml</t>
  </si>
  <si>
    <t>25 ml</t>
  </si>
  <si>
    <t>LDM125</t>
  </si>
  <si>
    <t>L&amp;P Cologne Scentshop Dream 125ml</t>
  </si>
  <si>
    <t>LDM075</t>
  </si>
  <si>
    <t>L&amp;P Cologne Scentshop Dream 75ml</t>
  </si>
  <si>
    <t>LDM050</t>
  </si>
  <si>
    <t>L&amp;P Cologne Scentshop Dream 50ml</t>
  </si>
  <si>
    <t>LDM025</t>
  </si>
  <si>
    <t>L&amp;P Cologne Scentshop Dream 25ml</t>
  </si>
  <si>
    <t>LIW125</t>
  </si>
  <si>
    <t>L&amp;P Cologne Scentshop Ice Water 125ml</t>
  </si>
  <si>
    <t>LIW075</t>
  </si>
  <si>
    <t>L&amp;P Cologne Scentshop Ice Water 75ml</t>
  </si>
  <si>
    <t>LIW050</t>
  </si>
  <si>
    <t>L&amp;P Cologne Scentshop Ice Water 50ml</t>
  </si>
  <si>
    <t>LIW025</t>
  </si>
  <si>
    <t>L&amp;P Cologne Scentshop Ice Water 25ml</t>
  </si>
  <si>
    <t>LSE125</t>
  </si>
  <si>
    <t>L&amp;P Cologne Scentshop Sweet Paris 125ml</t>
  </si>
  <si>
    <t>LSE075</t>
  </si>
  <si>
    <t>L&amp;P Cologne Scentshop Sweet Paris 75ml</t>
  </si>
  <si>
    <t>LSE050</t>
  </si>
  <si>
    <t>L&amp;P Cologne Scentshop Sweet Paris 50ml</t>
  </si>
  <si>
    <t>LSE025</t>
  </si>
  <si>
    <t>L&amp;P Cologne Scentshop Sweet Paris 25ml</t>
  </si>
  <si>
    <t>LRN125</t>
  </si>
  <si>
    <t>L&amp;P Cologne Scentshop Rain 125ml</t>
  </si>
  <si>
    <t>LRN075</t>
  </si>
  <si>
    <t>L&amp;P Cologne Scentshop Rain 75ml</t>
  </si>
  <si>
    <t>LRN050</t>
  </si>
  <si>
    <t>L&amp;P Cologne Scentshop Rain 50ml</t>
  </si>
  <si>
    <t>LRN025</t>
  </si>
  <si>
    <t>L&amp;P Cologne Scentshop Rain 25ml</t>
  </si>
  <si>
    <t>LNE125</t>
  </si>
  <si>
    <t>L&amp;P Cologne Scentshop New York Beats 125ml</t>
  </si>
  <si>
    <t>LNE075</t>
  </si>
  <si>
    <t>L&amp;P Cologne Scentshop New York Beats 75ml</t>
  </si>
  <si>
    <t>LNE050</t>
  </si>
  <si>
    <t>L&amp;P Cologne Scentshop New York Beats 50ml</t>
  </si>
  <si>
    <t>LNE025</t>
  </si>
  <si>
    <t>L&amp;P Cologne Scentshop New York Beats 25ml</t>
  </si>
  <si>
    <t>LBN125</t>
  </si>
  <si>
    <t>L&amp;P Cologne Scentshop Blue Navy 125ml</t>
  </si>
  <si>
    <t>LBN075</t>
  </si>
  <si>
    <t>L&amp;P Cologne Scentshop Blue Navy 75ml</t>
  </si>
  <si>
    <t>LBN050</t>
  </si>
  <si>
    <t>L&amp;P Cologne Scentshop Blue Navy 50ml</t>
  </si>
  <si>
    <t>LBN025</t>
  </si>
  <si>
    <t>L&amp;P Cologne Scentshop Blue Navy 25ml</t>
  </si>
  <si>
    <t>LCK125</t>
  </si>
  <si>
    <t>L&amp;P Cologne Scentshop Candy Kiss 125ml</t>
  </si>
  <si>
    <t>LCK075</t>
  </si>
  <si>
    <t>L&amp;P Cologne Scentshop Candy Kiss 75ml</t>
  </si>
  <si>
    <t>LCK050</t>
  </si>
  <si>
    <t>L&amp;P Cologne Scentshop Candy Kiss 50ml</t>
  </si>
  <si>
    <t>LCK025</t>
  </si>
  <si>
    <t>L&amp;P Cologne Scentshop Candy Kiss 25ml</t>
  </si>
  <si>
    <t>LPS125</t>
  </si>
  <si>
    <t>L&amp;P Cologne Scentshop Pink Passion 125ml</t>
  </si>
  <si>
    <t>LPS075</t>
  </si>
  <si>
    <t>L&amp;P Cologne Scentshop Pink Passion 75ml</t>
  </si>
  <si>
    <t>LPS050</t>
  </si>
  <si>
    <t>L&amp;P Cologne Scentshop Pink Passion 50ml</t>
  </si>
  <si>
    <t>LPS025</t>
  </si>
  <si>
    <t>L&amp;P Cologne Scentshop Pink Passion 25ml</t>
  </si>
  <si>
    <t>LRU125</t>
  </si>
  <si>
    <t>L&amp;P Cologne Scentshop Rush 125ml</t>
  </si>
  <si>
    <t>LRU075</t>
  </si>
  <si>
    <t>L&amp;P Cologne Scentshop Rush 75ml</t>
  </si>
  <si>
    <t>LRU050</t>
  </si>
  <si>
    <t>L&amp;P Cologne Scentshop Rush 50ml</t>
  </si>
  <si>
    <t>LRU025</t>
  </si>
  <si>
    <t>L&amp;P Cologne Scentshop Rush 25ml</t>
  </si>
  <si>
    <t>LWH070</t>
  </si>
  <si>
    <t>L&amp;P Scentshop Fragrance Mist Wish</t>
  </si>
  <si>
    <t>70 ml</t>
  </si>
  <si>
    <t>LPN070</t>
  </si>
  <si>
    <t>L&amp;P Scentshop Fragrance Mist Princess</t>
  </si>
  <si>
    <t>LBS070</t>
  </si>
  <si>
    <t>L&amp;P Scentshop Fragrance Mist Cherry Blossom</t>
  </si>
  <si>
    <t>LBY075</t>
  </si>
  <si>
    <t>L&amp;P SCENTSHOP COLOGNE SPRAY BLUENAVY75ML</t>
  </si>
  <si>
    <t>LRY075</t>
  </si>
  <si>
    <t>L&amp;P SCENTSHOP COLOGNE SPRAY RUSH 75ML</t>
  </si>
  <si>
    <t>LPP</t>
  </si>
  <si>
    <t>PRN050</t>
  </si>
  <si>
    <t>Lewis &amp; Pearl Body and Face Powder Rain 50 g</t>
  </si>
  <si>
    <t>50g</t>
  </si>
  <si>
    <t>PCH050</t>
  </si>
  <si>
    <t>Lewis &amp; Pearl Body and Face Powder Chill 50 g</t>
  </si>
  <si>
    <t>PWB050</t>
  </si>
  <si>
    <t>Lewis &amp; Pearl Body and Face Powder White Blush 50 g</t>
  </si>
  <si>
    <t>PJG050</t>
  </si>
  <si>
    <t>Lewis &amp; Pearl Body and Face Powder Jasmine Garden 50 g</t>
  </si>
  <si>
    <t>PRL050</t>
  </si>
  <si>
    <t>Lewis &amp; Pearl Body and Face Powder Rose and Lily 50 g</t>
  </si>
  <si>
    <t>ZBC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</si>
  <si>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</si>
  <si>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</si>
  <si>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</si>
  <si>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</si>
  <si>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</si>
  <si>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</si>
  <si>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</si>
  <si>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</si>
  <si>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</si>
  <si>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</si>
  <si>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</si>
  <si>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</si>
  <si>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</si>
  <si>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</si>
  <si>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</si>
  <si>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</si>
  <si>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</si>
  <si>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</si>
  <si>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ZLE.5G</t>
  </si>
  <si>
    <t>Zonrox Bleach Lemon 1892 ml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</si>
  <si>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</si>
  <si>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</si>
  <si>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</si>
  <si>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</si>
  <si>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</si>
  <si>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</si>
  <si>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</si>
  <si>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</si>
  <si>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ZFRGLN</t>
  </si>
  <si>
    <t>Zonrox Bleach Fresh Scent - 3s</t>
  </si>
  <si>
    <t>ZFR.5G</t>
  </si>
  <si>
    <t>Zonrox Bleach Fresh 1892 ml</t>
  </si>
  <si>
    <t>ZFRLIT</t>
  </si>
  <si>
    <t>Zonrox Bleach Fresh 1000 ml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</si>
  <si>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</si>
  <si>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</si>
  <si>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</si>
  <si>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</si>
  <si>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</si>
  <si>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</si>
  <si>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ZRLGLN</t>
  </si>
  <si>
    <t>Zonrox Bleach Floral Scent - 3s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</si>
  <si>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</si>
  <si>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</si>
  <si>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</si>
  <si>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</si>
  <si>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</si>
  <si>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</si>
  <si>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</si>
  <si>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</si>
  <si>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</si>
  <si>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</si>
  <si>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ZBP</t>
  </si>
  <si>
    <t>ZPL900</t>
  </si>
  <si>
    <t>Zonrox Bleach Plus 900 ml</t>
  </si>
  <si>
    <t>900 ml</t>
  </si>
  <si>
    <t>ZPL450</t>
  </si>
  <si>
    <t>Zonrox Bleach Plus 450 ml</t>
  </si>
  <si>
    <t>450 ml</t>
  </si>
  <si>
    <t>ZPL225</t>
  </si>
  <si>
    <t>Zonrox Bleach Plus 225 ml</t>
  </si>
  <si>
    <t>225 ml</t>
  </si>
  <si>
    <t>ZPL095</t>
  </si>
  <si>
    <t>Zonrox Bleach Plus 95 ml</t>
  </si>
  <si>
    <t>95 ml</t>
  </si>
  <si>
    <t>ZBCS</t>
  </si>
  <si>
    <t>XCOGAL</t>
  </si>
  <si>
    <t>Zonrox Colorsafe Bleach Blossom Fresh 3600 ml</t>
  </si>
  <si>
    <t>3600 ml</t>
  </si>
  <si>
    <t>XCO900</t>
  </si>
  <si>
    <t>Zonrox Colorsafe Bleach 900 ml</t>
  </si>
  <si>
    <t>XCO450</t>
  </si>
  <si>
    <t>Zonrox Colorsafe Bleach 450 ml</t>
  </si>
  <si>
    <t>XCO225</t>
  </si>
  <si>
    <t>Zonrox Colorsafe Bleach 225 ml</t>
  </si>
  <si>
    <t>XCO095</t>
  </si>
  <si>
    <t>Zonrox Colorsafe Bleach 95 ml</t>
  </si>
  <si>
    <t>XCO030</t>
  </si>
  <si>
    <t>Zonrox Colorsafe Bleach 30 ml</t>
  </si>
  <si>
    <t>30 ml</t>
  </si>
  <si>
    <t>ZBGC</t>
  </si>
  <si>
    <t>ZGC900</t>
  </si>
  <si>
    <t>Zonrox Gentle Clean Bleach 900ml</t>
  </si>
  <si>
    <t>ZGC450</t>
  </si>
  <si>
    <t>Zonrox Gentle Clean Bleach 450ml</t>
  </si>
  <si>
    <t>ZGC225</t>
  </si>
  <si>
    <t>Zonrox Gentle Clean Bleach 225ml</t>
  </si>
  <si>
    <t>ZMC</t>
  </si>
  <si>
    <t>ZML450</t>
  </si>
  <si>
    <t>Zonrox Multi Clean Lemon Splash</t>
  </si>
  <si>
    <t>ZML900</t>
  </si>
  <si>
    <t>ZMR450</t>
  </si>
  <si>
    <t>Zonrox Multi Clean Floral Blast</t>
  </si>
  <si>
    <t>ZMR900</t>
  </si>
  <si>
    <t>DFS</t>
  </si>
  <si>
    <t>DBBLIT</t>
  </si>
  <si>
    <t>Del FS Shower Fresh with Fragrance Pearls BLUE 1000 ml (PCON)</t>
  </si>
  <si>
    <t>1000 ml</t>
  </si>
  <si>
    <t>DBPLIT</t>
  </si>
  <si>
    <t>Del FS Shower Fresh with Fragrance Pearls BLUE 1000 ml (SUP)</t>
  </si>
  <si>
    <t>1000 ml SUP</t>
  </si>
  <si>
    <t>DBS240</t>
  </si>
  <si>
    <t>Del FS Shower Fresh with Fragrance Pearls BLUE 240 ml</t>
  </si>
  <si>
    <t>240 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</si>
  <si>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</si>
  <si>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</si>
  <si>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</si>
  <si>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</si>
  <si>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</si>
  <si>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</si>
  <si>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DPBLIT</t>
  </si>
  <si>
    <t>Del FS Blossom Fresh with Fragrance Pearls PINK 1000 ml (PCON)</t>
  </si>
  <si>
    <t>DPPLIT</t>
  </si>
  <si>
    <t>Del FS Blossom Fresh with Fragrance Pearls PINK 1000 ml (SUP)</t>
  </si>
  <si>
    <t>DPS240</t>
  </si>
  <si>
    <t>Del FS Blossom Fresh with Fragrance Pearls PINK 240 ml</t>
  </si>
  <si>
    <t>DPS022</t>
  </si>
  <si>
    <t>Del FS Blossom Fresh with Fragrance Pearls PINK 22 ml x480</t>
  </si>
  <si>
    <t>DPS033</t>
  </si>
  <si>
    <t>Del FS Blossom Fresh with Fragrance Pearls PINK 33 ml x 336</t>
  </si>
  <si>
    <t>DLBLIT</t>
  </si>
  <si>
    <t>Del FS Lavender Breeze with Fragrance Pearls LAVENDER 1000 ml (PCON)</t>
  </si>
  <si>
    <t>DLPLIT</t>
  </si>
  <si>
    <t>Del FS Lavender Breeze with Fragrance Pearls LAVENDER 1000 ml (SUP)</t>
  </si>
  <si>
    <t>DLS240</t>
  </si>
  <si>
    <t>Del FS Lavender Breeze with Fragrance Pearls LAVENDER 240 ml</t>
  </si>
  <si>
    <t>DLS022</t>
  </si>
  <si>
    <t>Del FS Lavender Breeze with Fragrance Pearls LAVENDER 22 ml x 480</t>
  </si>
  <si>
    <t>DLS033</t>
  </si>
  <si>
    <t>Del FS Lavender Breeze with Fragrance Pearls LAVENDER 33 ml x 336</t>
  </si>
  <si>
    <t>DJPLIT</t>
  </si>
  <si>
    <t>Del Forever Joy 1000ml SUP</t>
  </si>
  <si>
    <t>DJS240</t>
  </si>
  <si>
    <t>Del Forever Joy 240ml</t>
  </si>
  <si>
    <t>DJS026</t>
  </si>
  <si>
    <t>Del Forever Joy 26ml x 480s</t>
  </si>
  <si>
    <t>DOPLIT</t>
  </si>
  <si>
    <t>Del Forever Love 1000ml SUP</t>
  </si>
  <si>
    <t>DOS240</t>
  </si>
  <si>
    <t>Del Forever Love 240ml</t>
  </si>
  <si>
    <t>DOS026</t>
  </si>
  <si>
    <t>Del Forever Love 26ml x 480</t>
  </si>
  <si>
    <t>DHPLIT</t>
  </si>
  <si>
    <t>DEL GENTLE PROTECT FABRIC SOFTENER 1LSUP</t>
  </si>
  <si>
    <t>DHS026</t>
  </si>
  <si>
    <t>DEL GENTLE PROTECT FABRIC SOFTENER 26ML</t>
  </si>
  <si>
    <t>GIA</t>
  </si>
  <si>
    <t>GPP500</t>
  </si>
  <si>
    <t>Glide Ironing Aid Power Pure 500 ml</t>
  </si>
  <si>
    <t>GPS240</t>
  </si>
  <si>
    <t>Glide Ironing Aid Powder Pure 240 ml</t>
  </si>
  <si>
    <t>GFB500</t>
  </si>
  <si>
    <t>Glide Ironing Aid Fresh Bouquet 500 ml</t>
  </si>
  <si>
    <t>GFS240</t>
  </si>
  <si>
    <t>Glide Ironing Aid Fresh Bouquet 240 ml</t>
  </si>
  <si>
    <t>GSP500</t>
  </si>
  <si>
    <t>Glide Starch Spray Powder Pure 500 ml</t>
  </si>
  <si>
    <t>GSS240</t>
  </si>
  <si>
    <t>Glide Starch Spray PowderPure 240 ml</t>
  </si>
  <si>
    <t>GAPC</t>
  </si>
  <si>
    <t>GNOLIT</t>
  </si>
  <si>
    <t>Greenex APC  with the Power of Bleach Original  1000 ml</t>
  </si>
  <si>
    <t>GNO500</t>
  </si>
  <si>
    <t>Greenex APC  with the Power of Bleach Original  500 ml</t>
  </si>
  <si>
    <t>GNO250</t>
  </si>
  <si>
    <t>Greenex APC with the Power of Bleach Original 250 ml</t>
  </si>
  <si>
    <t>GNELIT</t>
  </si>
  <si>
    <t>Greenex APC with the Power of Bleach Lemon Power 1000 ml</t>
  </si>
  <si>
    <t>GNE500</t>
  </si>
  <si>
    <t>Greenex APC with the Power of Bleach Lemon Power 500 ml</t>
  </si>
  <si>
    <t>GNE250</t>
  </si>
  <si>
    <t>Greenex APC with the Power of Bleach Lemon Power 250 ml</t>
  </si>
  <si>
    <t>GNMLIT</t>
  </si>
  <si>
    <t>Greenex APC with the Power of Bleach Cool Menthol 1000 ml</t>
  </si>
  <si>
    <t>GNM500</t>
  </si>
  <si>
    <t>Greenex APC with the Power of Bleach Cool Menthol 500 ml</t>
  </si>
  <si>
    <t>GNM250</t>
  </si>
  <si>
    <t>Greenex APC with the Power of Bleach Cool Menthol 250 ml</t>
  </si>
  <si>
    <t>70PGLN</t>
  </si>
  <si>
    <t>Green Cross Alcohol 70%</t>
  </si>
  <si>
    <t xml:space="preserve"> 3785 ml</t>
  </si>
  <si>
    <t>70MGLN</t>
  </si>
  <si>
    <t>Green Cross Alcohol 70% W/ Moisturizer</t>
  </si>
  <si>
    <t>70DGLN</t>
  </si>
  <si>
    <t>Green Cross Alcohol 70% Ethyl w/ Moisturizer</t>
  </si>
  <si>
    <t>3785 mL</t>
  </si>
  <si>
    <t>ATDGLN</t>
  </si>
  <si>
    <t>Green Cross Total Defense Antibacterial Sanitizer</t>
  </si>
  <si>
    <t>HREGLN</t>
  </si>
  <si>
    <t>Green Cross Sanitizing Gel Regular</t>
  </si>
  <si>
    <t>NEW SKUS</t>
  </si>
  <si>
    <t>GCAHS</t>
  </si>
  <si>
    <t>QCP500</t>
  </si>
  <si>
    <t>Green Cross Antibacterial Hand Soap Citrus Clean Pump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</si>
  <si>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</si>
  <si>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</si>
  <si>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</si>
  <si>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</si>
  <si>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</si>
  <si>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QFS450</t>
  </si>
  <si>
    <t>Green Cross Antibacterial Hand Soap Floral Care SUP</t>
  </si>
  <si>
    <t>FGSLS</t>
  </si>
  <si>
    <t>SPT055</t>
  </si>
  <si>
    <t>FG Papaya &amp; Tamarind Soap 55G</t>
  </si>
  <si>
    <t>SPT085</t>
  </si>
  <si>
    <t>FG Papaya &amp; Tamarind Soap 85G</t>
  </si>
  <si>
    <t>85g</t>
  </si>
  <si>
    <t>SPT125</t>
  </si>
  <si>
    <t>FG Papaya &amp; Tamarind Soap 125G</t>
  </si>
  <si>
    <t>25g</t>
  </si>
  <si>
    <t>SUL055</t>
  </si>
  <si>
    <t>FG Ultra W/ Ellagic Acid Soap 55G</t>
  </si>
  <si>
    <t>SUL085</t>
  </si>
  <si>
    <t>FG Ultra W/ Ellagic Acid Soap 85G</t>
  </si>
  <si>
    <t>SUL125</t>
  </si>
  <si>
    <t>FG Ultra W/ Ellagic Acid Soap 125G</t>
  </si>
  <si>
    <t>FGSLL</t>
  </si>
  <si>
    <t>FPT100</t>
  </si>
  <si>
    <t>FG Papaya &amp; Tamarind Lotion 100Ml</t>
  </si>
  <si>
    <t>100ml</t>
  </si>
  <si>
    <t>FPT200</t>
  </si>
  <si>
    <t>FG Papaya &amp; Tamarind Lotion 200Ml</t>
  </si>
  <si>
    <t>200ml</t>
  </si>
  <si>
    <t>FUL100</t>
  </si>
  <si>
    <t>FG Ultra W/ Ellagic Acid Lotion 100Ml</t>
  </si>
  <si>
    <t>FUL200</t>
  </si>
  <si>
    <t>FG Ultra W/ Ellagic Acid Lotion 200Ml</t>
  </si>
  <si>
    <t>SPECIAL SKUS</t>
  </si>
  <si>
    <t>TOTAL AMOUNT</t>
  </si>
  <si>
    <t>TOTAL GREEN CROSS ALCOHOL</t>
  </si>
  <si>
    <t>TOTAL GREEN CROSS GENTLE PROTECT</t>
  </si>
  <si>
    <t>TOTAL GREEN CROSS HAND SANITIZER</t>
  </si>
  <si>
    <t>TOTAL GREEN CROSS SOAP</t>
  </si>
  <si>
    <t>TOTAL GREEN CROSS ANTIBACTERIAL HAND SOAP</t>
  </si>
  <si>
    <t>GCIRL</t>
  </si>
  <si>
    <t>TOTAL GREEN CROSS INSECT REPELLENT LOTION</t>
  </si>
  <si>
    <t>TOTAL LEWIS &amp; PEARL SCENTSHOP</t>
  </si>
  <si>
    <t>TOTAL LEWIS &amp; PEARL POWDER</t>
  </si>
  <si>
    <t>TOTAL FOREVER GLOW SKIN LIGHTENING LOTION</t>
  </si>
  <si>
    <t>TOTAL FOREVER GLOW SKIN LIGHTENING SOAP</t>
  </si>
  <si>
    <t>TOTAL ZONROX BLEACH CORE</t>
  </si>
  <si>
    <t>TOTAL ZONROX BLEACH COLOR SAFE</t>
  </si>
  <si>
    <t>TOTAL ZONROX BLEACH PLUS</t>
  </si>
  <si>
    <t>TOTAL ZONROX BLEACH GENTLE CLEAN</t>
  </si>
  <si>
    <t>TOTAL ZONROX MULTI CLEAN</t>
  </si>
  <si>
    <t>TOTAL DEL FABRIC SOFTENER</t>
  </si>
  <si>
    <t>TOTAL GLIDE IRONING AID</t>
  </si>
  <si>
    <t>TOTAL GREENEX ALL-PURPOSE CLEANER</t>
  </si>
  <si>
    <t>TAB</t>
  </si>
  <si>
    <t>TOTAL ALL BRANDS</t>
  </si>
  <si>
    <t>TOTAL REGULAR SKUS + PROMOS</t>
  </si>
  <si>
    <t xml:space="preserve">TOTAL NET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</si>
</sst>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  <font>
      <sz val="9"/>
      <color rgb="FFFF0000"/>
      <name val="Calibri"/>
      <family val="2"/>
    </font>
    <font>
      <sz val="9"/>
      <color theme="0"/>
      <name val="Calibri"/>
      <family val="2"/>
    </font>
    <font>
      <b/>
      <sz val="9"/>
      <color rgb="FFFFFFFF"/>
      <name val="Calibri"/>
      <family val="2"/>
    </font>
    <font>
      <sz val="10"/>
      <name val="Arial"/>
      <family val="2"/>
    </font>
    <font>
      <sz val="8"/>
      <name val="Trebuchet MS"/>
      <family val="2"/>
    </font>
    <font>
      <sz val="9"/>
      <name val="Calibri"/>
      <family val="2"/>
    </font>
    <font>
      <sz val="8"/>
      <color theme="1"/>
      <name val="Trebuchet MS"/>
      <family val="2"/>
    </font>
    <font>
      <sz val="9"/>
      <color rgb="FF0033CC"/>
      <name val="Calibri"/>
      <family val="2"/>
    </font>
    <font>
      <b/>
      <sz val="9"/>
      <color rgb="FF0033CC"/>
      <name val="Calibri"/>
      <family val="2"/>
    </font>
    <font>
      <sz val="8"/>
      <name val="Century Gothic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C00000"/>
      <name val="Calibri"/>
      <family val="2"/>
    </font>
    <font>
      <sz val="1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43" fontId="2" fillId="0" borderId="0" xfId="1" applyFont="1" applyFill="1" applyAlignment="1">
      <alignment horizontal="center"/>
    </xf>
    <xf numFmtId="43" fontId="2" fillId="0" borderId="0" xfId="1" applyFont="1" applyFill="1"/>
    <xf numFmtId="43" fontId="2" fillId="0" borderId="0" xfId="1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0" xfId="1" applyNumberFormat="1" applyFont="1"/>
    <xf numFmtId="43" fontId="2" fillId="0" borderId="0" xfId="1" applyFont="1"/>
    <xf numFmtId="165" fontId="2" fillId="0" borderId="0" xfId="1" applyNumberFormat="1" applyFont="1" applyFill="1"/>
    <xf numFmtId="15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3" fontId="2" fillId="0" borderId="0" xfId="1" applyFont="1" applyFill="1" applyAlignment="1">
      <alignment horizontal="center" vertical="center" wrapText="1"/>
    </xf>
    <xf numFmtId="43" fontId="5" fillId="0" borderId="0" xfId="1" applyFont="1" applyFill="1"/>
    <xf numFmtId="43" fontId="6" fillId="2" borderId="3" xfId="1" applyFont="1" applyFill="1" applyBorder="1" applyAlignment="1">
      <alignment horizontal="center" vertical="center" wrapText="1"/>
    </xf>
    <xf numFmtId="43" fontId="6" fillId="2" borderId="2" xfId="1" applyFont="1" applyFill="1" applyBorder="1" applyAlignment="1">
      <alignment horizontal="center" vertical="center" wrapText="1"/>
    </xf>
    <xf numFmtId="43" fontId="6" fillId="2" borderId="4" xfId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3" fontId="2" fillId="0" borderId="7" xfId="1" applyFont="1" applyBorder="1" applyAlignment="1">
      <alignment horizontal="center" vertical="center" wrapText="1"/>
    </xf>
    <xf numFmtId="43" fontId="2" fillId="0" borderId="8" xfId="1" applyFont="1" applyBorder="1" applyAlignment="1">
      <alignment horizontal="center" vertical="center" wrapText="1"/>
    </xf>
    <xf numFmtId="43" fontId="2" fillId="3" borderId="0" xfId="1" applyFont="1" applyFill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3" fontId="3" fillId="0" borderId="9" xfId="1" applyFont="1" applyFill="1" applyBorder="1" applyAlignment="1">
      <alignment horizontal="center" vertical="center" wrapText="1"/>
    </xf>
    <xf numFmtId="43" fontId="3" fillId="0" borderId="9" xfId="1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43" fontId="7" fillId="5" borderId="9" xfId="1" applyFont="1" applyFill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1" xfId="1" applyFont="1" applyBorder="1" applyAlignment="1">
      <alignment horizontal="center" vertical="center" wrapText="1"/>
    </xf>
    <xf numFmtId="43" fontId="3" fillId="0" borderId="0" xfId="1" applyFont="1" applyFill="1" applyAlignment="1">
      <alignment horizontal="center" vertical="center" wrapText="1"/>
    </xf>
    <xf numFmtId="165" fontId="3" fillId="0" borderId="0" xfId="1" applyNumberFormat="1" applyFont="1" applyFill="1" applyAlignment="1">
      <alignment horizontal="center" vertical="center" wrapText="1"/>
    </xf>
    <xf numFmtId="43" fontId="2" fillId="0" borderId="0" xfId="1" applyFont="1" applyFill="1" applyBorder="1" applyAlignment="1">
      <alignment horizontal="center"/>
    </xf>
    <xf numFmtId="43" fontId="2" fillId="0" borderId="0" xfId="1" applyFont="1" applyFill="1" applyBorder="1"/>
    <xf numFmtId="43" fontId="2" fillId="0" borderId="0" xfId="1" applyFont="1" applyBorder="1" applyAlignment="1">
      <alignment horizontal="center"/>
    </xf>
    <xf numFmtId="43" fontId="2" fillId="0" borderId="0" xfId="1" applyFont="1" applyBorder="1"/>
    <xf numFmtId="43" fontId="2" fillId="0" borderId="12" xfId="1" applyFont="1" applyBorder="1"/>
    <xf numFmtId="165" fontId="2" fillId="0" borderId="0" xfId="1" applyNumberFormat="1" applyFont="1" applyFill="1" applyBorder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9" xfId="0" applyFont="1" applyBorder="1"/>
    <xf numFmtId="43" fontId="2" fillId="0" borderId="9" xfId="1" applyFont="1" applyFill="1" applyBorder="1" applyAlignment="1">
      <alignment horizontal="center"/>
    </xf>
    <xf numFmtId="43" fontId="2" fillId="0" borderId="9" xfId="1" applyFont="1" applyFill="1" applyBorder="1"/>
    <xf numFmtId="43" fontId="2" fillId="6" borderId="9" xfId="1" applyFont="1" applyFill="1" applyBorder="1"/>
    <xf numFmtId="37" fontId="2" fillId="7" borderId="9" xfId="1" applyNumberFormat="1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166" fontId="9" fillId="9" borderId="9" xfId="3" applyNumberFormat="1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0" fontId="10" fillId="0" borderId="9" xfId="4" applyNumberFormat="1" applyFont="1" applyFill="1" applyBorder="1" applyAlignment="1">
      <alignment horizontal="center"/>
    </xf>
    <xf numFmtId="43" fontId="4" fillId="0" borderId="9" xfId="1" applyFont="1" applyFill="1" applyBorder="1" applyAlignment="1">
      <alignment horizontal="center"/>
    </xf>
    <xf numFmtId="1" fontId="10" fillId="0" borderId="9" xfId="4" applyNumberFormat="1" applyFont="1" applyFill="1" applyBorder="1" applyAlignment="1">
      <alignment horizontal="right"/>
    </xf>
    <xf numFmtId="2" fontId="10" fillId="0" borderId="9" xfId="4" applyNumberFormat="1" applyFont="1" applyFill="1" applyBorder="1" applyAlignment="1">
      <alignment horizontal="right"/>
    </xf>
    <xf numFmtId="164" fontId="2" fillId="0" borderId="0" xfId="0" applyNumberFormat="1" applyFont="1"/>
    <xf numFmtId="1" fontId="10" fillId="0" borderId="0" xfId="4" applyNumberFormat="1" applyFont="1" applyFill="1" applyBorder="1" applyAlignment="1">
      <alignment horizontal="right"/>
    </xf>
    <xf numFmtId="2" fontId="10" fillId="0" borderId="0" xfId="4" applyNumberFormat="1" applyFont="1" applyFill="1" applyBorder="1" applyAlignment="1">
      <alignment horizontal="right"/>
    </xf>
    <xf numFmtId="164" fontId="2" fillId="0" borderId="0" xfId="3" applyFont="1" applyFill="1"/>
    <xf numFmtId="165" fontId="2" fillId="0" borderId="0" xfId="3" applyNumberFormat="1" applyFont="1" applyFill="1"/>
    <xf numFmtId="0" fontId="11" fillId="0" borderId="0" xfId="0" applyFont="1" applyFill="1" applyAlignment="1"/>
    <xf numFmtId="0" fontId="2" fillId="10" borderId="9" xfId="0" applyFont="1" applyFill="1" applyBorder="1"/>
    <xf numFmtId="0" fontId="2" fillId="0" borderId="9" xfId="5" applyFont="1" applyBorder="1" applyAlignment="1">
      <alignment horizontal="center"/>
    </xf>
    <xf numFmtId="0" fontId="12" fillId="0" borderId="9" xfId="0" applyFont="1" applyBorder="1"/>
    <xf numFmtId="0" fontId="13" fillId="0" borderId="9" xfId="0" applyFont="1" applyBorder="1"/>
    <xf numFmtId="0" fontId="13" fillId="0" borderId="0" xfId="0" applyFont="1"/>
    <xf numFmtId="164" fontId="11" fillId="0" borderId="9" xfId="1" applyNumberFormat="1" applyFont="1" applyFill="1" applyBorder="1" applyAlignment="1">
      <alignment horizontal="center"/>
    </xf>
    <xf numFmtId="164" fontId="11" fillId="0" borderId="9" xfId="1" applyNumberFormat="1" applyFont="1" applyFill="1" applyBorder="1"/>
    <xf numFmtId="0" fontId="2" fillId="3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166" fontId="14" fillId="7" borderId="9" xfId="4" applyNumberFormat="1" applyFont="1" applyFill="1" applyBorder="1" applyAlignment="1">
      <alignment horizontal="center"/>
    </xf>
    <xf numFmtId="0" fontId="10" fillId="0" borderId="9" xfId="1" applyNumberFormat="1" applyFont="1" applyFill="1" applyBorder="1" applyAlignment="1">
      <alignment horizontal="center"/>
    </xf>
    <xf numFmtId="0" fontId="15" fillId="0" borderId="9" xfId="5" applyFont="1" applyBorder="1" applyAlignment="1">
      <alignment horizontal="left"/>
    </xf>
    <xf numFmtId="0" fontId="2" fillId="0" borderId="9" xfId="0" applyFont="1" applyFill="1" applyBorder="1"/>
    <xf numFmtId="0" fontId="3" fillId="0" borderId="9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2" fillId="0" borderId="9" xfId="1" applyNumberFormat="1" applyFont="1" applyBorder="1" applyAlignment="1">
      <alignment horizontal="center"/>
    </xf>
    <xf numFmtId="43" fontId="3" fillId="0" borderId="9" xfId="1" applyFont="1" applyBorder="1"/>
    <xf numFmtId="43" fontId="2" fillId="0" borderId="9" xfId="1" applyFont="1" applyBorder="1"/>
    <xf numFmtId="164" fontId="2" fillId="0" borderId="9" xfId="6" applyFont="1" applyFill="1" applyBorder="1" applyAlignment="1">
      <alignment horizontal="center"/>
    </xf>
    <xf numFmtId="164" fontId="2" fillId="0" borderId="9" xfId="6" applyFont="1" applyFill="1" applyBorder="1"/>
    <xf numFmtId="0" fontId="16" fillId="0" borderId="9" xfId="0" applyFont="1" applyBorder="1" applyAlignment="1">
      <alignment horizontal="center" vertical="center"/>
    </xf>
    <xf numFmtId="43" fontId="16" fillId="0" borderId="9" xfId="1" applyFont="1" applyFill="1" applyBorder="1" applyAlignment="1">
      <alignment horizontal="center" vertical="center"/>
    </xf>
    <xf numFmtId="43" fontId="16" fillId="0" borderId="9" xfId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3" fontId="16" fillId="0" borderId="0" xfId="1" applyFont="1" applyFill="1" applyAlignment="1">
      <alignment horizontal="center" vertical="center"/>
    </xf>
    <xf numFmtId="165" fontId="16" fillId="0" borderId="0" xfId="1" applyNumberFormat="1" applyFont="1" applyFill="1" applyAlignment="1">
      <alignment horizontal="center" vertical="center"/>
    </xf>
    <xf numFmtId="43" fontId="2" fillId="0" borderId="13" xfId="1" applyFont="1" applyBorder="1"/>
    <xf numFmtId="0" fontId="5" fillId="0" borderId="0" xfId="0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43" fontId="2" fillId="0" borderId="15" xfId="1" applyFont="1" applyFill="1" applyBorder="1" applyAlignment="1">
      <alignment horizontal="center"/>
    </xf>
    <xf numFmtId="43" fontId="2" fillId="0" borderId="15" xfId="1" applyFont="1" applyFill="1" applyBorder="1"/>
    <xf numFmtId="0" fontId="2" fillId="0" borderId="15" xfId="0" applyFont="1" applyBorder="1"/>
    <xf numFmtId="166" fontId="10" fillId="0" borderId="15" xfId="4" applyNumberFormat="1" applyFont="1" applyFill="1" applyBorder="1" applyAlignment="1">
      <alignment horizontal="center"/>
    </xf>
    <xf numFmtId="166" fontId="10" fillId="0" borderId="15" xfId="4" applyNumberFormat="1" applyFont="1" applyFill="1" applyBorder="1"/>
    <xf numFmtId="166" fontId="10" fillId="0" borderId="15" xfId="1" applyNumberFormat="1" applyFont="1" applyFill="1" applyBorder="1"/>
    <xf numFmtId="43" fontId="10" fillId="0" borderId="16" xfId="1" applyFont="1" applyFill="1" applyBorder="1"/>
    <xf numFmtId="166" fontId="10" fillId="0" borderId="17" xfId="4" applyNumberFormat="1" applyFont="1" applyFill="1" applyBorder="1"/>
    <xf numFmtId="166" fontId="10" fillId="0" borderId="18" xfId="4" applyNumberFormat="1" applyFont="1" applyFill="1" applyBorder="1"/>
    <xf numFmtId="0" fontId="2" fillId="0" borderId="19" xfId="0" applyFont="1" applyBorder="1"/>
    <xf numFmtId="166" fontId="10" fillId="0" borderId="9" xfId="4" applyNumberFormat="1" applyFont="1" applyFill="1" applyBorder="1" applyAlignment="1">
      <alignment horizontal="center"/>
    </xf>
    <xf numFmtId="166" fontId="10" fillId="0" borderId="9" xfId="4" applyNumberFormat="1" applyFont="1" applyFill="1" applyBorder="1"/>
    <xf numFmtId="43" fontId="10" fillId="0" borderId="20" xfId="1" applyFont="1" applyFill="1" applyBorder="1"/>
    <xf numFmtId="166" fontId="10" fillId="0" borderId="6" xfId="4" applyNumberFormat="1" applyFont="1" applyFill="1" applyBorder="1"/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43" fontId="2" fillId="0" borderId="22" xfId="1" applyFont="1" applyFill="1" applyBorder="1" applyAlignment="1">
      <alignment horizontal="center"/>
    </xf>
    <xf numFmtId="43" fontId="2" fillId="0" borderId="22" xfId="1" applyFont="1" applyFill="1" applyBorder="1"/>
    <xf numFmtId="0" fontId="2" fillId="0" borderId="22" xfId="0" applyFont="1" applyBorder="1"/>
    <xf numFmtId="166" fontId="10" fillId="0" borderId="22" xfId="4" applyNumberFormat="1" applyFont="1" applyFill="1" applyBorder="1" applyAlignment="1">
      <alignment horizontal="center"/>
    </xf>
    <xf numFmtId="166" fontId="10" fillId="0" borderId="22" xfId="4" applyNumberFormat="1" applyFont="1" applyFill="1" applyBorder="1"/>
    <xf numFmtId="43" fontId="10" fillId="0" borderId="23" xfId="1" applyFont="1" applyFill="1" applyBorder="1"/>
    <xf numFmtId="166" fontId="10" fillId="0" borderId="24" xfId="4" applyNumberFormat="1" applyFont="1" applyFill="1" applyBorder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25" xfId="0" applyFont="1" applyBorder="1"/>
    <xf numFmtId="0" fontId="17" fillId="0" borderId="26" xfId="0" applyFont="1" applyBorder="1" applyAlignment="1">
      <alignment horizontal="center"/>
    </xf>
    <xf numFmtId="43" fontId="17" fillId="0" borderId="26" xfId="1" applyFont="1" applyFill="1" applyBorder="1" applyAlignment="1">
      <alignment horizontal="center"/>
    </xf>
    <xf numFmtId="164" fontId="17" fillId="0" borderId="26" xfId="7" applyFont="1" applyFill="1" applyBorder="1" applyAlignment="1">
      <alignment horizontal="center"/>
    </xf>
    <xf numFmtId="166" fontId="19" fillId="0" borderId="26" xfId="0" applyNumberFormat="1" applyFont="1" applyBorder="1" applyAlignment="1">
      <alignment horizontal="center"/>
    </xf>
    <xf numFmtId="166" fontId="19" fillId="0" borderId="26" xfId="0" applyNumberFormat="1" applyFont="1" applyBorder="1"/>
    <xf numFmtId="43" fontId="19" fillId="0" borderId="27" xfId="1" applyFont="1" applyFill="1" applyBorder="1"/>
    <xf numFmtId="166" fontId="19" fillId="0" borderId="28" xfId="0" applyNumberFormat="1" applyFont="1" applyBorder="1"/>
    <xf numFmtId="39" fontId="19" fillId="0" borderId="27" xfId="0" applyNumberFormat="1" applyFont="1" applyBorder="1"/>
    <xf numFmtId="166" fontId="19" fillId="0" borderId="0" xfId="0" applyNumberFormat="1" applyFont="1"/>
    <xf numFmtId="0" fontId="17" fillId="0" borderId="0" xfId="0" applyFont="1"/>
    <xf numFmtId="43" fontId="17" fillId="0" borderId="25" xfId="1" applyFont="1" applyFill="1" applyBorder="1"/>
    <xf numFmtId="164" fontId="17" fillId="0" borderId="27" xfId="4" applyFont="1" applyFill="1" applyBorder="1"/>
    <xf numFmtId="165" fontId="17" fillId="0" borderId="0" xfId="1" applyNumberFormat="1" applyFont="1" applyFill="1" applyAlignment="1"/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29" xfId="0" applyFont="1" applyBorder="1"/>
    <xf numFmtId="0" fontId="19" fillId="0" borderId="29" xfId="0" applyFont="1" applyBorder="1" applyAlignment="1">
      <alignment horizontal="center"/>
    </xf>
    <xf numFmtId="43" fontId="19" fillId="0" borderId="29" xfId="1" applyFont="1" applyFill="1" applyBorder="1" applyAlignment="1">
      <alignment horizontal="center"/>
    </xf>
    <xf numFmtId="164" fontId="19" fillId="0" borderId="29" xfId="7" applyFont="1" applyFill="1" applyBorder="1" applyAlignment="1">
      <alignment horizontal="center"/>
    </xf>
    <xf numFmtId="1" fontId="19" fillId="0" borderId="29" xfId="0" applyNumberFormat="1" applyFont="1" applyBorder="1" applyAlignment="1">
      <alignment horizontal="center"/>
    </xf>
    <xf numFmtId="9" fontId="19" fillId="0" borderId="29" xfId="2" applyFont="1" applyFill="1" applyBorder="1" applyAlignment="1">
      <alignment horizontal="center"/>
    </xf>
    <xf numFmtId="166" fontId="19" fillId="0" borderId="29" xfId="0" applyNumberFormat="1" applyFont="1" applyBorder="1"/>
    <xf numFmtId="166" fontId="19" fillId="0" borderId="29" xfId="0" applyNumberFormat="1" applyFont="1" applyBorder="1" applyAlignment="1">
      <alignment horizontal="center"/>
    </xf>
    <xf numFmtId="43" fontId="19" fillId="0" borderId="29" xfId="1" applyFont="1" applyFill="1" applyBorder="1"/>
    <xf numFmtId="164" fontId="19" fillId="0" borderId="29" xfId="4" applyFont="1" applyFill="1" applyBorder="1"/>
    <xf numFmtId="0" fontId="19" fillId="0" borderId="0" xfId="0" applyFont="1"/>
    <xf numFmtId="43" fontId="19" fillId="0" borderId="0" xfId="1" applyFont="1" applyFill="1" applyBorder="1"/>
    <xf numFmtId="164" fontId="19" fillId="0" borderId="0" xfId="4" applyFont="1" applyFill="1" applyBorder="1"/>
    <xf numFmtId="165" fontId="19" fillId="0" borderId="0" xfId="1" applyNumberFormat="1" applyFont="1" applyFill="1" applyAlignme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6" xfId="0" applyFont="1" applyBorder="1"/>
    <xf numFmtId="0" fontId="20" fillId="0" borderId="9" xfId="0" applyFont="1" applyBorder="1" applyAlignment="1">
      <alignment horizontal="center"/>
    </xf>
    <xf numFmtId="43" fontId="20" fillId="0" borderId="9" xfId="1" applyFont="1" applyFill="1" applyBorder="1" applyAlignment="1">
      <alignment horizontal="center"/>
    </xf>
    <xf numFmtId="43" fontId="20" fillId="0" borderId="9" xfId="1" applyFont="1" applyFill="1" applyBorder="1"/>
    <xf numFmtId="0" fontId="20" fillId="0" borderId="9" xfId="0" applyFont="1" applyBorder="1"/>
    <xf numFmtId="43" fontId="20" fillId="0" borderId="9" xfId="1" applyFont="1" applyBorder="1" applyAlignment="1">
      <alignment horizontal="center"/>
    </xf>
    <xf numFmtId="43" fontId="20" fillId="0" borderId="9" xfId="1" applyFont="1" applyBorder="1"/>
    <xf numFmtId="43" fontId="20" fillId="0" borderId="20" xfId="1" applyFont="1" applyBorder="1"/>
    <xf numFmtId="43" fontId="20" fillId="0" borderId="0" xfId="1" applyFont="1" applyFill="1"/>
    <xf numFmtId="165" fontId="20" fillId="0" borderId="0" xfId="1" applyNumberFormat="1" applyFont="1" applyFill="1"/>
    <xf numFmtId="0" fontId="19" fillId="0" borderId="30" xfId="0" applyFont="1" applyBorder="1"/>
    <xf numFmtId="0" fontId="19" fillId="0" borderId="31" xfId="0" applyFont="1" applyBorder="1" applyAlignment="1">
      <alignment horizontal="center"/>
    </xf>
    <xf numFmtId="43" fontId="19" fillId="0" borderId="31" xfId="1" applyFont="1" applyFill="1" applyBorder="1" applyAlignment="1">
      <alignment horizontal="center"/>
    </xf>
    <xf numFmtId="164" fontId="19" fillId="0" borderId="31" xfId="7" applyFont="1" applyFill="1" applyBorder="1" applyAlignment="1">
      <alignment horizontal="center"/>
    </xf>
    <xf numFmtId="1" fontId="19" fillId="0" borderId="31" xfId="0" applyNumberFormat="1" applyFont="1" applyBorder="1" applyAlignment="1">
      <alignment horizontal="center"/>
    </xf>
    <xf numFmtId="9" fontId="19" fillId="0" borderId="31" xfId="2" applyFont="1" applyFill="1" applyBorder="1" applyAlignment="1">
      <alignment horizontal="center"/>
    </xf>
    <xf numFmtId="166" fontId="19" fillId="0" borderId="31" xfId="0" applyNumberFormat="1" applyFont="1" applyBorder="1"/>
    <xf numFmtId="166" fontId="19" fillId="0" borderId="31" xfId="0" applyNumberFormat="1" applyFont="1" applyBorder="1" applyAlignment="1">
      <alignment horizontal="center"/>
    </xf>
    <xf numFmtId="43" fontId="22" fillId="0" borderId="29" xfId="1" applyFont="1" applyFill="1" applyBorder="1"/>
    <xf numFmtId="164" fontId="19" fillId="0" borderId="32" xfId="4" applyFont="1" applyFill="1" applyBorder="1"/>
    <xf numFmtId="43" fontId="17" fillId="0" borderId="0" xfId="1" applyFont="1" applyFill="1" applyAlignment="1"/>
    <xf numFmtId="164" fontId="17" fillId="0" borderId="0" xfId="0" applyNumberFormat="1" applyFont="1"/>
    <xf numFmtId="0" fontId="23" fillId="0" borderId="0" xfId="0" applyFont="1" applyFill="1" applyAlignment="1"/>
    <xf numFmtId="0" fontId="10" fillId="0" borderId="0" xfId="0" applyFont="1"/>
  </cellXfs>
  <cellStyles count="8">
    <cellStyle name="Comma" xfId="1" builtinId="3"/>
    <cellStyle name="Comma 10" xfId="4"/>
    <cellStyle name="Comma 2 2 2" xfId="3"/>
    <cellStyle name="Comma 5 2" xfId="6"/>
    <cellStyle name="Comma_price list.1.15" xfId="7"/>
    <cellStyle name="Normal" xfId="0" builtinId="0"/>
    <cellStyle name="Normal 4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dine%20Files/Drive%20D/NEW%20SO%20COOR/GTG/ARMATURE/AMS/AMS%20for%20VMI%202019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SL"/>
      <sheetName val="SO DATA"/>
      <sheetName val="RAW"/>
    </sheetNames>
    <sheetDataSet>
      <sheetData sheetId="0" refreshError="1">
        <row r="5">
          <cell r="D5" t="str">
            <v>ZON8OZ</v>
          </cell>
          <cell r="E5">
            <v>580.79999999999995</v>
          </cell>
          <cell r="F5">
            <v>11.45</v>
          </cell>
          <cell r="G5">
            <v>11.449996948242188</v>
          </cell>
          <cell r="H5">
            <v>11.449996948242188</v>
          </cell>
          <cell r="I5">
            <v>11.449996948242188</v>
          </cell>
          <cell r="J5">
            <v>11.449996948242188</v>
          </cell>
          <cell r="K5">
            <v>283272.36363636365</v>
          </cell>
          <cell r="L5">
            <v>162164.36363636365</v>
          </cell>
          <cell r="M5">
            <v>240428.50454545452</v>
          </cell>
          <cell r="N5">
            <v>210505.78181818183</v>
          </cell>
          <cell r="O5">
            <v>262367.79545454547</v>
          </cell>
          <cell r="P5">
            <v>259279.49090909091</v>
          </cell>
          <cell r="Q5">
            <v>253785.44545454544</v>
          </cell>
          <cell r="R5">
            <v>203117.91818181818</v>
          </cell>
          <cell r="S5">
            <v>296499.92272727273</v>
          </cell>
          <cell r="T5">
            <v>219359.07727272727</v>
          </cell>
          <cell r="U5">
            <v>242178.06363636366</v>
          </cell>
          <cell r="V5">
            <v>173373.29545454544</v>
          </cell>
          <cell r="W5">
            <v>235419.29545454544</v>
          </cell>
          <cell r="X5">
            <v>242075.62272727274</v>
          </cell>
          <cell r="Y5">
            <v>244972.72727272726</v>
          </cell>
          <cell r="Z5">
            <v>233772.75909090909</v>
          </cell>
          <cell r="AA5">
            <v>244941.42727272728</v>
          </cell>
          <cell r="AB5">
            <v>246490.26363636355</v>
          </cell>
          <cell r="AC5">
            <v>245189.25909090906</v>
          </cell>
          <cell r="AD5">
            <v>137204</v>
          </cell>
          <cell r="AE5">
            <v>283704.89170305675</v>
          </cell>
          <cell r="AF5">
            <v>210568.09170305665</v>
          </cell>
          <cell r="AG5">
            <v>212071.00000000015</v>
          </cell>
          <cell r="AH5">
            <v>202234.32227074236</v>
          </cell>
          <cell r="AI5">
            <v>228940.74934497851</v>
          </cell>
          <cell r="AJ5">
            <v>234640.55807860268</v>
          </cell>
          <cell r="AK5">
            <v>254346.2314410487</v>
          </cell>
          <cell r="AL5">
            <v>297592.00000000047</v>
          </cell>
          <cell r="AM5">
            <v>244630.00000000003</v>
          </cell>
          <cell r="AN5">
            <v>275738.85152838449</v>
          </cell>
          <cell r="AO5">
            <v>256301.05676855915</v>
          </cell>
          <cell r="AP5">
            <v>234004.92576419216</v>
          </cell>
          <cell r="AQ5">
            <v>272913.24890829728</v>
          </cell>
          <cell r="AR5">
            <v>207399.58602620059</v>
          </cell>
          <cell r="AS5">
            <v>229585.24541484751</v>
          </cell>
          <cell r="AT5">
            <v>283763.55458515341</v>
          </cell>
          <cell r="AU5">
            <v>219138.30567685631</v>
          </cell>
          <cell r="AV5">
            <v>235405.47947598269</v>
          </cell>
          <cell r="AW5">
            <v>263122.20611353806</v>
          </cell>
          <cell r="AX5">
            <v>239735.72954876311</v>
          </cell>
          <cell r="AY5">
            <v>239735.625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5901.507575757576</v>
          </cell>
          <cell r="BE5">
            <v>3378.4242424242425</v>
          </cell>
          <cell r="BF5">
            <v>5008.9271780303025</v>
          </cell>
          <cell r="BG5">
            <v>4385.5371212121217</v>
          </cell>
          <cell r="BH5">
            <v>5465.995738636364</v>
          </cell>
          <cell r="BI5">
            <v>5401.6560606060602</v>
          </cell>
          <cell r="BJ5">
            <v>5287.1967803030302</v>
          </cell>
          <cell r="BK5">
            <v>4231.6232954545458</v>
          </cell>
          <cell r="BL5">
            <v>6177.0817234848482</v>
          </cell>
          <cell r="BM5">
            <v>4569.9807765151518</v>
          </cell>
          <cell r="BN5">
            <v>5045.3763257575765</v>
          </cell>
          <cell r="BO5">
            <v>3611.94365530303</v>
          </cell>
          <cell r="BP5">
            <v>4904.56865530303</v>
          </cell>
          <cell r="BQ5">
            <v>5043.2421401515157</v>
          </cell>
          <cell r="BR5">
            <v>5103.598484848485</v>
          </cell>
          <cell r="BS5">
            <v>4870.2658143939398</v>
          </cell>
          <cell r="BT5">
            <v>5102.9464015151516</v>
          </cell>
          <cell r="BU5">
            <v>5135.2138257575743</v>
          </cell>
          <cell r="BV5">
            <v>5108.1095643939389</v>
          </cell>
          <cell r="BW5">
            <v>2858.4166666666665</v>
          </cell>
          <cell r="BX5">
            <v>5910.518577147016</v>
          </cell>
          <cell r="BY5">
            <v>4386.8352438136799</v>
          </cell>
          <cell r="BZ5">
            <v>4418.1458333333367</v>
          </cell>
          <cell r="CA5">
            <v>4213.2150473071324</v>
          </cell>
          <cell r="CB5">
            <v>4769.5989446870526</v>
          </cell>
          <cell r="CC5">
            <v>4888.3449599708892</v>
          </cell>
          <cell r="CD5">
            <v>5298.8798216885143</v>
          </cell>
          <cell r="CE5">
            <v>6199.833333333343</v>
          </cell>
          <cell r="CF5">
            <v>5096.4583333333339</v>
          </cell>
          <cell r="CG5">
            <v>5744.5594068413438</v>
          </cell>
          <cell r="CH5">
            <v>5339.6053493449826</v>
          </cell>
          <cell r="CI5">
            <v>4875.1026200873366</v>
          </cell>
          <cell r="CJ5">
            <v>5685.6926855895263</v>
          </cell>
          <cell r="CK5">
            <v>4320.8247088791786</v>
          </cell>
          <cell r="CL5">
            <v>4783.0259461426567</v>
          </cell>
          <cell r="CM5">
            <v>5911.7407205240297</v>
          </cell>
          <cell r="CN5">
            <v>4565.3813682678401</v>
          </cell>
          <cell r="CO5">
            <v>4904.2808224163064</v>
          </cell>
          <cell r="CP5">
            <v>5481.7126273653766</v>
          </cell>
          <cell r="CQ5">
            <v>4994.4943655992311</v>
          </cell>
          <cell r="CS5">
            <v>4983.791606016508</v>
          </cell>
          <cell r="CT5">
            <v>5175.3210152838483</v>
          </cell>
          <cell r="CU5">
            <v>5242.3514935104376</v>
          </cell>
          <cell r="CV5">
            <v>-250.4187954876279</v>
          </cell>
          <cell r="CW5">
            <v>5127.1343037360593</v>
          </cell>
          <cell r="CX5">
            <v>5425.7398107714762</v>
          </cell>
          <cell r="CY5">
            <v>5227.1154263706994</v>
          </cell>
          <cell r="CZ5">
            <v>5227.11328125</v>
          </cell>
          <cell r="DA5" t="str">
            <v>ZON8OZ</v>
          </cell>
          <cell r="DB5">
            <v>5462.3527049975755</v>
          </cell>
          <cell r="DC5">
            <v>5425.7398107714762</v>
          </cell>
          <cell r="DD5">
            <v>5462.3527049975755</v>
          </cell>
          <cell r="DE5">
            <v>-36.612894226099343</v>
          </cell>
          <cell r="DF5">
            <v>3172534.4510625917</v>
          </cell>
          <cell r="DG5">
            <v>3172534.4510625917</v>
          </cell>
          <cell r="DH5">
            <v>8.6372608758232189E-2</v>
          </cell>
          <cell r="DI5" t="str">
            <v>A</v>
          </cell>
        </row>
        <row r="6">
          <cell r="D6" t="str">
            <v>ZON4OZ</v>
          </cell>
          <cell r="E6">
            <v>518.4</v>
          </cell>
          <cell r="F6">
            <v>7.1</v>
          </cell>
          <cell r="G6">
            <v>7.0999984741210938</v>
          </cell>
          <cell r="H6">
            <v>7.0999984741210938</v>
          </cell>
          <cell r="I6">
            <v>7.0999984741210938</v>
          </cell>
          <cell r="J6">
            <v>7.0999984741210938</v>
          </cell>
          <cell r="K6">
            <v>349853.64963503653</v>
          </cell>
          <cell r="L6">
            <v>308365.56934306567</v>
          </cell>
          <cell r="M6">
            <v>341862.27737226279</v>
          </cell>
          <cell r="N6">
            <v>311956.83941605844</v>
          </cell>
          <cell r="O6">
            <v>337182.18248175189</v>
          </cell>
          <cell r="P6">
            <v>324929.67883211677</v>
          </cell>
          <cell r="Q6">
            <v>300909.10218978103</v>
          </cell>
          <cell r="R6">
            <v>245691.77372262772</v>
          </cell>
          <cell r="S6">
            <v>387559.08759124088</v>
          </cell>
          <cell r="T6">
            <v>264460.52554744529</v>
          </cell>
          <cell r="U6">
            <v>310195.73722627736</v>
          </cell>
          <cell r="V6">
            <v>244599.32116788323</v>
          </cell>
          <cell r="W6">
            <v>313608.52554744529</v>
          </cell>
          <cell r="X6">
            <v>322373.9343065694</v>
          </cell>
          <cell r="Y6">
            <v>316302.59854014596</v>
          </cell>
          <cell r="Z6">
            <v>319713.49635036499</v>
          </cell>
          <cell r="AA6">
            <v>341261.62773722626</v>
          </cell>
          <cell r="AB6">
            <v>356475.67153284635</v>
          </cell>
          <cell r="AC6">
            <v>304944.46715328412</v>
          </cell>
          <cell r="AD6">
            <v>182771.99999999956</v>
          </cell>
          <cell r="AE6">
            <v>370438.35633802827</v>
          </cell>
          <cell r="AF6">
            <v>252943.24647887243</v>
          </cell>
          <cell r="AG6">
            <v>273910.99999999919</v>
          </cell>
          <cell r="AH6">
            <v>243610.64507042125</v>
          </cell>
          <cell r="AI6">
            <v>274937.17887323856</v>
          </cell>
          <cell r="AJ6">
            <v>305070.00281690073</v>
          </cell>
          <cell r="AK6">
            <v>333694.52112675959</v>
          </cell>
          <cell r="AL6">
            <v>370929.00000000099</v>
          </cell>
          <cell r="AM6">
            <v>314619.99999999924</v>
          </cell>
          <cell r="AN6">
            <v>321176.56619718217</v>
          </cell>
          <cell r="AO6">
            <v>294363.99999999924</v>
          </cell>
          <cell r="AP6">
            <v>247770.99999999921</v>
          </cell>
          <cell r="AQ6">
            <v>332699.99999999884</v>
          </cell>
          <cell r="AR6">
            <v>223228.87323943572</v>
          </cell>
          <cell r="AS6">
            <v>269469.30140844866</v>
          </cell>
          <cell r="AT6">
            <v>340072.49718309683</v>
          </cell>
          <cell r="AU6">
            <v>262360.32957746444</v>
          </cell>
          <cell r="AV6">
            <v>298998.10704225319</v>
          </cell>
          <cell r="AW6">
            <v>330425.90422535199</v>
          </cell>
          <cell r="AX6">
            <v>287425.83544600848</v>
          </cell>
          <cell r="AY6">
            <v>287425.75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4859.0784671532856</v>
          </cell>
          <cell r="BE6">
            <v>4282.8551297648009</v>
          </cell>
          <cell r="BF6">
            <v>4748.0871857258717</v>
          </cell>
          <cell r="BG6">
            <v>4332.7338807785891</v>
          </cell>
          <cell r="BH6">
            <v>4683.0858678021095</v>
          </cell>
          <cell r="BI6">
            <v>4512.9122060016216</v>
          </cell>
          <cell r="BJ6">
            <v>4179.2930859691805</v>
          </cell>
          <cell r="BK6">
            <v>3412.3857461476073</v>
          </cell>
          <cell r="BL6">
            <v>5382.7651054339012</v>
          </cell>
          <cell r="BM6">
            <v>3673.0628548256291</v>
          </cell>
          <cell r="BN6">
            <v>4308.2741281427407</v>
          </cell>
          <cell r="BO6">
            <v>3397.2127939983784</v>
          </cell>
          <cell r="BP6">
            <v>4355.6739659367404</v>
          </cell>
          <cell r="BQ6">
            <v>4477.4157542579087</v>
          </cell>
          <cell r="BR6">
            <v>4393.0916463909161</v>
          </cell>
          <cell r="BS6">
            <v>4440.4652270884026</v>
          </cell>
          <cell r="BT6">
            <v>4739.7448296836983</v>
          </cell>
          <cell r="BU6">
            <v>4951.0509935117552</v>
          </cell>
          <cell r="BV6">
            <v>4235.3398215733905</v>
          </cell>
          <cell r="BW6">
            <v>2538.4999999999941</v>
          </cell>
          <cell r="BX6">
            <v>5144.9771713615037</v>
          </cell>
          <cell r="BY6">
            <v>3513.1006455398947</v>
          </cell>
          <cell r="BZ6">
            <v>3804.319444444433</v>
          </cell>
          <cell r="CA6">
            <v>3383.4811815336284</v>
          </cell>
          <cell r="CB6">
            <v>3818.5719287949801</v>
          </cell>
          <cell r="CC6">
            <v>4237.0833724569547</v>
          </cell>
          <cell r="CD6">
            <v>4634.64612676055</v>
          </cell>
          <cell r="CE6">
            <v>5151.7916666666806</v>
          </cell>
          <cell r="CF6">
            <v>4369.7222222222117</v>
          </cell>
          <cell r="CG6">
            <v>4460.7856416275299</v>
          </cell>
          <cell r="CH6">
            <v>4088.3888888888782</v>
          </cell>
          <cell r="CI6">
            <v>3441.2638888888778</v>
          </cell>
          <cell r="CJ6">
            <v>4620.8333333333176</v>
          </cell>
          <cell r="CK6">
            <v>3100.4010172143849</v>
          </cell>
          <cell r="CL6">
            <v>3742.6291862284538</v>
          </cell>
          <cell r="CM6">
            <v>4723.2291275430116</v>
          </cell>
          <cell r="CN6">
            <v>3643.8934663536729</v>
          </cell>
          <cell r="CO6">
            <v>4152.7514866979609</v>
          </cell>
          <cell r="CP6">
            <v>4589.2486697965551</v>
          </cell>
          <cell r="CQ6">
            <v>3992.0254923056727</v>
          </cell>
          <cell r="CS6">
            <v>4128.631207616063</v>
          </cell>
          <cell r="CT6">
            <v>4046.7731660797917</v>
          </cell>
          <cell r="CU6">
            <v>4173.7448829551286</v>
          </cell>
          <cell r="CV6">
            <v>-310.99323976266351</v>
          </cell>
          <cell r="CW6">
            <v>4173.2913601982154</v>
          </cell>
          <cell r="CX6">
            <v>4357.7664058424552</v>
          </cell>
          <cell r="CY6">
            <v>4177.5280043687944</v>
          </cell>
          <cell r="CZ6">
            <v>4177.52734375</v>
          </cell>
          <cell r="DA6" t="str">
            <v>ZON4OZ</v>
          </cell>
          <cell r="DB6">
            <v>4674.5070552947273</v>
          </cell>
          <cell r="DC6">
            <v>4357.7664058424552</v>
          </cell>
          <cell r="DD6">
            <v>4674.5070552947273</v>
          </cell>
          <cell r="DE6">
            <v>-316.74064945227201</v>
          </cell>
          <cell r="DF6">
            <v>2423264.4574647867</v>
          </cell>
          <cell r="DG6">
            <v>5595798.908527378</v>
          </cell>
          <cell r="DH6">
            <v>0.15234625731301235</v>
          </cell>
          <cell r="DI6" t="str">
            <v>A</v>
          </cell>
        </row>
        <row r="7">
          <cell r="D7" t="str">
            <v>ZON.5L</v>
          </cell>
          <cell r="E7">
            <v>662.4</v>
          </cell>
          <cell r="F7">
            <v>18.100000000000001</v>
          </cell>
          <cell r="G7">
            <v>18.099990844726563</v>
          </cell>
          <cell r="H7">
            <v>18.099990844726563</v>
          </cell>
          <cell r="I7">
            <v>18.099990844726563</v>
          </cell>
          <cell r="J7">
            <v>18.099990844726563</v>
          </cell>
          <cell r="K7">
            <v>149881.31034482759</v>
          </cell>
          <cell r="L7">
            <v>134952.75287356324</v>
          </cell>
          <cell r="M7">
            <v>139039.11206896551</v>
          </cell>
          <cell r="N7">
            <v>132026.86206896554</v>
          </cell>
          <cell r="O7">
            <v>141396.49137931038</v>
          </cell>
          <cell r="P7">
            <v>150130.24137931038</v>
          </cell>
          <cell r="Q7">
            <v>139879.38793103449</v>
          </cell>
          <cell r="R7">
            <v>119726.42241379312</v>
          </cell>
          <cell r="S7">
            <v>157542.45689655174</v>
          </cell>
          <cell r="T7">
            <v>135410.06896551728</v>
          </cell>
          <cell r="U7">
            <v>154809.11206896551</v>
          </cell>
          <cell r="V7">
            <v>102273.62931034483</v>
          </cell>
          <cell r="W7">
            <v>139240.37931034484</v>
          </cell>
          <cell r="X7">
            <v>139651.32758620693</v>
          </cell>
          <cell r="Y7">
            <v>144534.19827586206</v>
          </cell>
          <cell r="Z7">
            <v>143557.50862068965</v>
          </cell>
          <cell r="AA7">
            <v>155601.86206896554</v>
          </cell>
          <cell r="AB7">
            <v>145108.6465517235</v>
          </cell>
          <cell r="AC7">
            <v>147444.23275861863</v>
          </cell>
          <cell r="AD7">
            <v>87687.999999999884</v>
          </cell>
          <cell r="AE7">
            <v>174612.36685082712</v>
          </cell>
          <cell r="AF7">
            <v>125774.668508288</v>
          </cell>
          <cell r="AG7">
            <v>140269.99834254236</v>
          </cell>
          <cell r="AH7">
            <v>121649.00000000073</v>
          </cell>
          <cell r="AI7">
            <v>139735.00773480756</v>
          </cell>
          <cell r="AJ7">
            <v>148961.93646408935</v>
          </cell>
          <cell r="AK7">
            <v>147568.0011049734</v>
          </cell>
          <cell r="AL7">
            <v>172868.00000000099</v>
          </cell>
          <cell r="AM7">
            <v>155696.00000000114</v>
          </cell>
          <cell r="AN7">
            <v>157571.00000000108</v>
          </cell>
          <cell r="AO7">
            <v>152869.00000000102</v>
          </cell>
          <cell r="AP7">
            <v>140274.0000000007</v>
          </cell>
          <cell r="AQ7">
            <v>176696.0000000016</v>
          </cell>
          <cell r="AR7">
            <v>130809.49889502794</v>
          </cell>
          <cell r="AS7">
            <v>132227.18232044199</v>
          </cell>
          <cell r="AT7">
            <v>160285.14143646412</v>
          </cell>
          <cell r="AU7">
            <v>126241.7132596689</v>
          </cell>
          <cell r="AV7">
            <v>136304.93535911621</v>
          </cell>
          <cell r="AW7">
            <v>158527.27734806883</v>
          </cell>
          <cell r="AX7">
            <v>140732.62476979801</v>
          </cell>
          <cell r="AY7">
            <v>140732.5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4163.3697318007662</v>
          </cell>
          <cell r="BE7">
            <v>3748.6875798212009</v>
          </cell>
          <cell r="BF7">
            <v>3862.1975574712642</v>
          </cell>
          <cell r="BG7">
            <v>3667.4128352490425</v>
          </cell>
          <cell r="BH7">
            <v>3927.6803160919549</v>
          </cell>
          <cell r="BI7">
            <v>4170.2844827586214</v>
          </cell>
          <cell r="BJ7">
            <v>3885.5385536398471</v>
          </cell>
          <cell r="BK7">
            <v>3325.7339559386978</v>
          </cell>
          <cell r="BL7">
            <v>4376.1793582375485</v>
          </cell>
          <cell r="BM7">
            <v>3761.3908045977023</v>
          </cell>
          <cell r="BN7">
            <v>4300.2531130268198</v>
          </cell>
          <cell r="BO7">
            <v>2840.9341475095785</v>
          </cell>
          <cell r="BP7">
            <v>3867.7883141762454</v>
          </cell>
          <cell r="BQ7">
            <v>3879.2035440613035</v>
          </cell>
          <cell r="BR7">
            <v>4014.8388409961681</v>
          </cell>
          <cell r="BS7">
            <v>3987.7085727969347</v>
          </cell>
          <cell r="BT7">
            <v>4322.2739463601538</v>
          </cell>
          <cell r="BU7">
            <v>4030.795737547875</v>
          </cell>
          <cell r="BV7">
            <v>4095.6731321838506</v>
          </cell>
          <cell r="BW7">
            <v>2435.7777777777746</v>
          </cell>
          <cell r="BX7">
            <v>4850.3435236340865</v>
          </cell>
          <cell r="BY7">
            <v>3493.7407918968888</v>
          </cell>
          <cell r="BZ7">
            <v>3896.3888428483988</v>
          </cell>
          <cell r="CA7">
            <v>3379.1388888889092</v>
          </cell>
          <cell r="CB7">
            <v>3881.5279926335434</v>
          </cell>
          <cell r="CC7">
            <v>4137.8315684469262</v>
          </cell>
          <cell r="CD7">
            <v>4099.1111418048167</v>
          </cell>
          <cell r="CE7">
            <v>4801.888888888916</v>
          </cell>
          <cell r="CF7">
            <v>4324.8888888889205</v>
          </cell>
          <cell r="CG7">
            <v>4376.9722222222517</v>
          </cell>
          <cell r="CH7">
            <v>4246.3611111111395</v>
          </cell>
          <cell r="CI7">
            <v>3896.5000000000196</v>
          </cell>
          <cell r="CJ7">
            <v>4908.2222222222663</v>
          </cell>
          <cell r="CK7">
            <v>3633.5971915285536</v>
          </cell>
          <cell r="CL7">
            <v>3672.9772866789444</v>
          </cell>
          <cell r="CM7">
            <v>4452.3650399017815</v>
          </cell>
          <cell r="CN7">
            <v>3506.7142572130251</v>
          </cell>
          <cell r="CO7">
            <v>3786.2482044198946</v>
          </cell>
          <cell r="CP7">
            <v>4403.5354818908008</v>
          </cell>
          <cell r="CQ7">
            <v>3909.2395769388336</v>
          </cell>
          <cell r="CS7">
            <v>3898.8326478412405</v>
          </cell>
          <cell r="CT7">
            <v>4166.7904350828867</v>
          </cell>
          <cell r="CU7">
            <v>4167.5225662472085</v>
          </cell>
          <cell r="CV7">
            <v>-124.16327373645709</v>
          </cell>
          <cell r="CW7">
            <v>3915.1091671782337</v>
          </cell>
          <cell r="CX7">
            <v>4290.9537088193438</v>
          </cell>
          <cell r="CY7">
            <v>4142.1538712400434</v>
          </cell>
          <cell r="CZ7">
            <v>4142.15234375</v>
          </cell>
          <cell r="DA7" t="str">
            <v>ZON.5L</v>
          </cell>
          <cell r="DB7">
            <v>4346.2771997135369</v>
          </cell>
          <cell r="DC7">
            <v>4290.9537088193438</v>
          </cell>
          <cell r="DD7">
            <v>4346.2771997135369</v>
          </cell>
          <cell r="DE7">
            <v>-55.323490894193128</v>
          </cell>
          <cell r="DF7">
            <v>2878974.0170902465</v>
          </cell>
          <cell r="DG7">
            <v>8474772.9256176241</v>
          </cell>
          <cell r="DH7">
            <v>0.23072665009959517</v>
          </cell>
          <cell r="DI7" t="str">
            <v>A</v>
          </cell>
        </row>
        <row r="8">
          <cell r="D8" t="str">
            <v>ZONLIT</v>
          </cell>
          <cell r="E8">
            <v>792</v>
          </cell>
          <cell r="F8">
            <v>30</v>
          </cell>
          <cell r="G8">
            <v>30</v>
          </cell>
          <cell r="H8">
            <v>30</v>
          </cell>
          <cell r="I8">
            <v>30</v>
          </cell>
          <cell r="J8">
            <v>30</v>
          </cell>
          <cell r="K8">
            <v>91763.188153310111</v>
          </cell>
          <cell r="L8">
            <v>73305.388501742156</v>
          </cell>
          <cell r="M8">
            <v>76363.810104529621</v>
          </cell>
          <cell r="N8">
            <v>62986.648083623695</v>
          </cell>
          <cell r="O8">
            <v>76388.083623693383</v>
          </cell>
          <cell r="P8">
            <v>81955.275261324045</v>
          </cell>
          <cell r="Q8">
            <v>77000.613240418126</v>
          </cell>
          <cell r="R8">
            <v>68079.846689895479</v>
          </cell>
          <cell r="S8">
            <v>91678.564459930305</v>
          </cell>
          <cell r="T8">
            <v>73819.857142857145</v>
          </cell>
          <cell r="U8">
            <v>84697.334494773517</v>
          </cell>
          <cell r="V8">
            <v>54950.574912891985</v>
          </cell>
          <cell r="W8">
            <v>75958.825783972119</v>
          </cell>
          <cell r="X8">
            <v>71536.783972125442</v>
          </cell>
          <cell r="Y8">
            <v>73517.808362369338</v>
          </cell>
          <cell r="Z8">
            <v>74298.317073170736</v>
          </cell>
          <cell r="AA8">
            <v>82411.940766550528</v>
          </cell>
          <cell r="AB8">
            <v>77581.181184669098</v>
          </cell>
          <cell r="AC8">
            <v>79326.104529616729</v>
          </cell>
          <cell r="AD8">
            <v>46469.999999999985</v>
          </cell>
          <cell r="AE8">
            <v>91483.163333333228</v>
          </cell>
          <cell r="AF8">
            <v>66681.551666666652</v>
          </cell>
          <cell r="AG8">
            <v>78118.002000000008</v>
          </cell>
          <cell r="AH8">
            <v>67225</v>
          </cell>
          <cell r="AI8">
            <v>77308</v>
          </cell>
          <cell r="AJ8">
            <v>82637.998999999996</v>
          </cell>
          <cell r="AK8">
            <v>81890.333666666658</v>
          </cell>
          <cell r="AL8">
            <v>89206</v>
          </cell>
          <cell r="AM8">
            <v>86113</v>
          </cell>
          <cell r="AN8">
            <v>94085.241666666712</v>
          </cell>
          <cell r="AO8">
            <v>80253.720000000161</v>
          </cell>
          <cell r="AP8">
            <v>79900.560000000216</v>
          </cell>
          <cell r="AQ8">
            <v>97230.240000000078</v>
          </cell>
          <cell r="AR8">
            <v>78826.133333333462</v>
          </cell>
          <cell r="AS8">
            <v>79089.656666666808</v>
          </cell>
          <cell r="AT8">
            <v>99520.007333333429</v>
          </cell>
          <cell r="AU8">
            <v>70855.527999999846</v>
          </cell>
          <cell r="AV8">
            <v>80642.697333333359</v>
          </cell>
          <cell r="AW8">
            <v>91266.019999999975</v>
          </cell>
          <cell r="AX8">
            <v>83366.673777777818</v>
          </cell>
          <cell r="AY8">
            <v>83366.625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3823.4661730545881</v>
          </cell>
          <cell r="BE8">
            <v>3054.3911875725898</v>
          </cell>
          <cell r="BF8">
            <v>3181.8254210220675</v>
          </cell>
          <cell r="BG8">
            <v>2624.4436701509871</v>
          </cell>
          <cell r="BH8">
            <v>3182.8368176538911</v>
          </cell>
          <cell r="BI8">
            <v>3414.8031358885019</v>
          </cell>
          <cell r="BJ8">
            <v>3208.3588850174219</v>
          </cell>
          <cell r="BK8">
            <v>2836.660278745645</v>
          </cell>
          <cell r="BL8">
            <v>3819.9401858304295</v>
          </cell>
          <cell r="BM8">
            <v>3075.8273809523812</v>
          </cell>
          <cell r="BN8">
            <v>3529.0556039488965</v>
          </cell>
          <cell r="BO8">
            <v>2289.6072880371662</v>
          </cell>
          <cell r="BP8">
            <v>3164.9510743321716</v>
          </cell>
          <cell r="BQ8">
            <v>2980.6993321718933</v>
          </cell>
          <cell r="BR8">
            <v>3063.2420150987223</v>
          </cell>
          <cell r="BS8">
            <v>3095.7632113821142</v>
          </cell>
          <cell r="BT8">
            <v>3433.8308652729388</v>
          </cell>
          <cell r="BU8">
            <v>3232.5492160278791</v>
          </cell>
          <cell r="BV8">
            <v>3305.254355400697</v>
          </cell>
          <cell r="BW8">
            <v>1936.2499999999993</v>
          </cell>
          <cell r="BX8">
            <v>3811.7984722222177</v>
          </cell>
          <cell r="BY8">
            <v>2778.3979861111106</v>
          </cell>
          <cell r="BZ8">
            <v>3254.9167500000003</v>
          </cell>
          <cell r="CA8">
            <v>2801.0416666666665</v>
          </cell>
          <cell r="CB8">
            <v>3221.1666666666665</v>
          </cell>
          <cell r="CC8">
            <v>3443.2499583333333</v>
          </cell>
          <cell r="CD8">
            <v>3412.0972361111108</v>
          </cell>
          <cell r="CE8">
            <v>3716.9166666666665</v>
          </cell>
          <cell r="CF8">
            <v>3588.0416666666665</v>
          </cell>
          <cell r="CG8">
            <v>3920.2184027777798</v>
          </cell>
          <cell r="CH8">
            <v>3343.9050000000066</v>
          </cell>
          <cell r="CI8">
            <v>3329.1900000000091</v>
          </cell>
          <cell r="CJ8">
            <v>4051.2600000000034</v>
          </cell>
          <cell r="CK8">
            <v>3284.4222222222274</v>
          </cell>
          <cell r="CL8">
            <v>3295.402361111117</v>
          </cell>
          <cell r="CM8">
            <v>4146.6669722222259</v>
          </cell>
          <cell r="CN8">
            <v>2952.3136666666601</v>
          </cell>
          <cell r="CO8">
            <v>3360.1123888888901</v>
          </cell>
          <cell r="CP8">
            <v>3802.7508333333321</v>
          </cell>
          <cell r="CQ8">
            <v>3473.6114074074085</v>
          </cell>
          <cell r="CS8">
            <v>3371.7256296296273</v>
          </cell>
          <cell r="CT8">
            <v>3694.4378888888932</v>
          </cell>
          <cell r="CU8">
            <v>3565.9333483796313</v>
          </cell>
          <cell r="CV8">
            <v>142.70972685185325</v>
          </cell>
          <cell r="CW8">
            <v>3486.3643425925925</v>
          </cell>
          <cell r="CX8">
            <v>3551.72816203704</v>
          </cell>
          <cell r="CY8">
            <v>3533.3788819444471</v>
          </cell>
          <cell r="CZ8">
            <v>3533.376953125</v>
          </cell>
          <cell r="DA8" t="str">
            <v>ZONLIT</v>
          </cell>
          <cell r="DB8">
            <v>3524.087953703704</v>
          </cell>
          <cell r="DC8">
            <v>3694.4378888888932</v>
          </cell>
          <cell r="DD8">
            <v>3694.4378888888932</v>
          </cell>
          <cell r="DE8">
            <v>170.34993518518922</v>
          </cell>
          <cell r="DF8">
            <v>2925994.8080000035</v>
          </cell>
          <cell r="DG8">
            <v>11400767.733617628</v>
          </cell>
          <cell r="DH8">
            <v>0.31038718922955055</v>
          </cell>
          <cell r="DI8" t="str">
            <v>A</v>
          </cell>
        </row>
        <row r="9">
          <cell r="D9" t="str">
            <v>70M060</v>
          </cell>
          <cell r="E9">
            <v>376.79999999999995</v>
          </cell>
          <cell r="F9">
            <v>15.7</v>
          </cell>
          <cell r="G9">
            <v>15.699996948242188</v>
          </cell>
          <cell r="H9">
            <v>15.699996948242188</v>
          </cell>
          <cell r="I9">
            <v>15.699996948242188</v>
          </cell>
          <cell r="J9">
            <v>15.699996948242188</v>
          </cell>
          <cell r="K9">
            <v>25909.000000000004</v>
          </cell>
          <cell r="L9">
            <v>35392</v>
          </cell>
          <cell r="M9">
            <v>37104</v>
          </cell>
          <cell r="N9">
            <v>34798.000000000007</v>
          </cell>
          <cell r="O9">
            <v>44174</v>
          </cell>
          <cell r="P9">
            <v>37445</v>
          </cell>
          <cell r="Q9">
            <v>32457</v>
          </cell>
          <cell r="R9">
            <v>29913</v>
          </cell>
          <cell r="S9">
            <v>33202</v>
          </cell>
          <cell r="T9">
            <v>21224.000000000004</v>
          </cell>
          <cell r="U9">
            <v>47847</v>
          </cell>
          <cell r="V9">
            <v>21169.000000000004</v>
          </cell>
          <cell r="W9">
            <v>36953.000000000007</v>
          </cell>
          <cell r="X9">
            <v>43184</v>
          </cell>
          <cell r="Y9">
            <v>42793.000000000007</v>
          </cell>
          <cell r="Z9">
            <v>47094</v>
          </cell>
          <cell r="AA9">
            <v>41793.000000000007</v>
          </cell>
          <cell r="AB9">
            <v>43214.000000000007</v>
          </cell>
          <cell r="AC9">
            <v>29337.999999999938</v>
          </cell>
          <cell r="AD9">
            <v>17080.000000000025</v>
          </cell>
          <cell r="AE9">
            <v>32196.662420382065</v>
          </cell>
          <cell r="AF9">
            <v>30728.114012738937</v>
          </cell>
          <cell r="AG9">
            <v>42005.001273885413</v>
          </cell>
          <cell r="AH9">
            <v>44519.000000000073</v>
          </cell>
          <cell r="AI9">
            <v>40110.000000000058</v>
          </cell>
          <cell r="AJ9">
            <v>45606.003821656137</v>
          </cell>
          <cell r="AK9">
            <v>59671.718471337641</v>
          </cell>
          <cell r="AL9">
            <v>52899.718471337626</v>
          </cell>
          <cell r="AM9">
            <v>40440.000000000051</v>
          </cell>
          <cell r="AN9">
            <v>45069.00000000008</v>
          </cell>
          <cell r="AO9">
            <v>48000.000000000073</v>
          </cell>
          <cell r="AP9">
            <v>42014.000000000036</v>
          </cell>
          <cell r="AQ9">
            <v>39104.000000000073</v>
          </cell>
          <cell r="AR9">
            <v>42715.057961783466</v>
          </cell>
          <cell r="AS9">
            <v>51654.291082802592</v>
          </cell>
          <cell r="AT9">
            <v>44501.047133758024</v>
          </cell>
          <cell r="AU9">
            <v>35529.366242038246</v>
          </cell>
          <cell r="AV9">
            <v>57967.398089172013</v>
          </cell>
          <cell r="AW9">
            <v>54443.549681528719</v>
          </cell>
          <cell r="AX9">
            <v>47801.785031847183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1079.5416666666667</v>
          </cell>
          <cell r="BE9">
            <v>1474.6666666666667</v>
          </cell>
          <cell r="BF9">
            <v>1546</v>
          </cell>
          <cell r="BG9">
            <v>1449.916666666667</v>
          </cell>
          <cell r="BH9">
            <v>1840.5833333333333</v>
          </cell>
          <cell r="BI9">
            <v>1560.2083333333333</v>
          </cell>
          <cell r="BJ9">
            <v>1352.375</v>
          </cell>
          <cell r="BK9">
            <v>1246.375</v>
          </cell>
          <cell r="BL9">
            <v>1383.4166666666667</v>
          </cell>
          <cell r="BM9">
            <v>884.33333333333348</v>
          </cell>
          <cell r="BN9">
            <v>1993.625</v>
          </cell>
          <cell r="BO9">
            <v>882.04166666666686</v>
          </cell>
          <cell r="BP9">
            <v>1539.7083333333337</v>
          </cell>
          <cell r="BQ9">
            <v>1799.3333333333333</v>
          </cell>
          <cell r="BR9">
            <v>1783.041666666667</v>
          </cell>
          <cell r="BS9">
            <v>1962.25</v>
          </cell>
          <cell r="BT9">
            <v>1741.3750000000002</v>
          </cell>
          <cell r="BU9">
            <v>1800.5833333333337</v>
          </cell>
          <cell r="BV9">
            <v>1222.416666666664</v>
          </cell>
          <cell r="BW9">
            <v>711.66666666666777</v>
          </cell>
          <cell r="BX9">
            <v>1341.5276008492526</v>
          </cell>
          <cell r="BY9">
            <v>1280.3380838641224</v>
          </cell>
          <cell r="BZ9">
            <v>1750.2083864118922</v>
          </cell>
          <cell r="CA9">
            <v>1854.9583333333364</v>
          </cell>
          <cell r="CB9">
            <v>1671.2500000000025</v>
          </cell>
          <cell r="CC9">
            <v>1900.2501592356723</v>
          </cell>
          <cell r="CD9">
            <v>2486.3216029724017</v>
          </cell>
          <cell r="CE9">
            <v>2204.1549363057343</v>
          </cell>
          <cell r="CF9">
            <v>1685.000000000002</v>
          </cell>
          <cell r="CG9">
            <v>1877.8750000000034</v>
          </cell>
          <cell r="CH9">
            <v>2000.000000000003</v>
          </cell>
          <cell r="CI9">
            <v>1750.5833333333348</v>
          </cell>
          <cell r="CJ9">
            <v>1629.3333333333364</v>
          </cell>
          <cell r="CK9">
            <v>1779.7940817409778</v>
          </cell>
          <cell r="CL9">
            <v>2152.2621284501079</v>
          </cell>
          <cell r="CM9">
            <v>1854.2102972399177</v>
          </cell>
          <cell r="CN9">
            <v>1480.3902600849269</v>
          </cell>
          <cell r="CO9">
            <v>2415.3082537155005</v>
          </cell>
          <cell r="CP9">
            <v>2268.4812367303634</v>
          </cell>
          <cell r="CQ9">
            <v>1991.7410429936324</v>
          </cell>
          <cell r="CS9">
            <v>2054.7265835102639</v>
          </cell>
          <cell r="CT9">
            <v>1853.899960191085</v>
          </cell>
          <cell r="CU9">
            <v>1924.782738411184</v>
          </cell>
          <cell r="CV9">
            <v>-146.75585191082837</v>
          </cell>
          <cell r="CW9">
            <v>1916.6362703467819</v>
          </cell>
          <cell r="CX9">
            <v>2000.6558121019134</v>
          </cell>
          <cell r="CY9">
            <v>1942.9361022646874</v>
          </cell>
          <cell r="DA9" t="str">
            <v>70M060</v>
          </cell>
          <cell r="DB9">
            <v>2196.9088995046018</v>
          </cell>
          <cell r="DC9">
            <v>2000.6558121019134</v>
          </cell>
          <cell r="DD9">
            <v>2196.9088995046018</v>
          </cell>
          <cell r="DE9">
            <v>-196.25308740268838</v>
          </cell>
          <cell r="DF9">
            <v>827795.2733333339</v>
          </cell>
          <cell r="DG9">
            <v>12228563.006950961</v>
          </cell>
          <cell r="DH9">
            <v>0.33292400904299224</v>
          </cell>
          <cell r="DI9" t="str">
            <v>A</v>
          </cell>
        </row>
        <row r="10">
          <cell r="D10" t="str">
            <v>XCO225</v>
          </cell>
          <cell r="E10">
            <v>984</v>
          </cell>
          <cell r="F10">
            <v>20.5</v>
          </cell>
          <cell r="G10">
            <v>20.5</v>
          </cell>
          <cell r="H10">
            <v>20.5</v>
          </cell>
          <cell r="I10">
            <v>20.5</v>
          </cell>
          <cell r="J10">
            <v>20.5</v>
          </cell>
          <cell r="K10">
            <v>36543.760975609752</v>
          </cell>
          <cell r="L10">
            <v>42739.463414634149</v>
          </cell>
          <cell r="M10">
            <v>42893.399999999994</v>
          </cell>
          <cell r="N10">
            <v>39922.521951219511</v>
          </cell>
          <cell r="O10">
            <v>46279.024390243903</v>
          </cell>
          <cell r="P10">
            <v>49621.50731707317</v>
          </cell>
          <cell r="Q10">
            <v>45339.71707317073</v>
          </cell>
          <cell r="R10">
            <v>40771.624390243902</v>
          </cell>
          <cell r="S10">
            <v>53999.385365853654</v>
          </cell>
          <cell r="T10">
            <v>51453.721951219515</v>
          </cell>
          <cell r="U10">
            <v>55681.097560975613</v>
          </cell>
          <cell r="V10">
            <v>39493.097560975613</v>
          </cell>
          <cell r="W10">
            <v>55874.253658536581</v>
          </cell>
          <cell r="X10">
            <v>52717.468292682934</v>
          </cell>
          <cell r="Y10">
            <v>54985.624390243902</v>
          </cell>
          <cell r="Z10">
            <v>54109.268292682929</v>
          </cell>
          <cell r="AA10">
            <v>62653.092682926828</v>
          </cell>
          <cell r="AB10">
            <v>67438.502439024363</v>
          </cell>
          <cell r="AC10">
            <v>67794.117073170739</v>
          </cell>
          <cell r="AD10">
            <v>41361</v>
          </cell>
          <cell r="AE10">
            <v>72419.999512195121</v>
          </cell>
          <cell r="AF10">
            <v>61159</v>
          </cell>
          <cell r="AG10">
            <v>61755.048292682928</v>
          </cell>
          <cell r="AH10">
            <v>58454</v>
          </cell>
          <cell r="AI10">
            <v>67139.999512195121</v>
          </cell>
          <cell r="AJ10">
            <v>69966.991707317065</v>
          </cell>
          <cell r="AK10">
            <v>70375.04780487805</v>
          </cell>
          <cell r="AL10">
            <v>76888.094146341464</v>
          </cell>
          <cell r="AM10">
            <v>76122.141463414635</v>
          </cell>
          <cell r="AN10">
            <v>74476.095121951221</v>
          </cell>
          <cell r="AO10">
            <v>72114</v>
          </cell>
          <cell r="AP10">
            <v>62392</v>
          </cell>
          <cell r="AQ10">
            <v>85263</v>
          </cell>
          <cell r="AR10">
            <v>69396.501463414417</v>
          </cell>
          <cell r="AS10">
            <v>75026.939999999755</v>
          </cell>
          <cell r="AT10">
            <v>67812.335121951139</v>
          </cell>
          <cell r="AU10">
            <v>68553.998536585117</v>
          </cell>
          <cell r="AV10">
            <v>69176.3009756096</v>
          </cell>
          <cell r="AW10">
            <v>91717.239999999772</v>
          </cell>
          <cell r="AX10">
            <v>73613.886016259959</v>
          </cell>
          <cell r="AY10">
            <v>73613.875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761.32835365853646</v>
          </cell>
          <cell r="BE10">
            <v>890.40548780487813</v>
          </cell>
          <cell r="BF10">
            <v>893.61249999999984</v>
          </cell>
          <cell r="BG10">
            <v>831.71920731707314</v>
          </cell>
          <cell r="BH10">
            <v>964.14634146341461</v>
          </cell>
          <cell r="BI10">
            <v>1033.7814024390243</v>
          </cell>
          <cell r="BJ10">
            <v>944.57743902439017</v>
          </cell>
          <cell r="BK10">
            <v>849.40884146341466</v>
          </cell>
          <cell r="BL10">
            <v>1124.9871951219511</v>
          </cell>
          <cell r="BM10">
            <v>1071.9525406504065</v>
          </cell>
          <cell r="BN10">
            <v>1160.0228658536587</v>
          </cell>
          <cell r="BO10">
            <v>822.77286585365857</v>
          </cell>
          <cell r="BP10">
            <v>1164.046951219512</v>
          </cell>
          <cell r="BQ10">
            <v>1098.2805894308945</v>
          </cell>
          <cell r="BR10">
            <v>1145.5338414634145</v>
          </cell>
          <cell r="BS10">
            <v>1127.2764227642276</v>
          </cell>
          <cell r="BT10">
            <v>1305.2727642276423</v>
          </cell>
          <cell r="BU10">
            <v>1404.9688008130076</v>
          </cell>
          <cell r="BV10">
            <v>1412.3774390243905</v>
          </cell>
          <cell r="BW10">
            <v>861.6875</v>
          </cell>
          <cell r="BX10">
            <v>1508.7499898373983</v>
          </cell>
          <cell r="BY10">
            <v>1274.1458333333333</v>
          </cell>
          <cell r="BZ10">
            <v>1286.563506097561</v>
          </cell>
          <cell r="CA10">
            <v>1217.7916666666667</v>
          </cell>
          <cell r="CB10">
            <v>1398.7499898373983</v>
          </cell>
          <cell r="CC10">
            <v>1457.6456605691055</v>
          </cell>
          <cell r="CD10">
            <v>1466.1468292682928</v>
          </cell>
          <cell r="CE10">
            <v>1601.8352947154472</v>
          </cell>
          <cell r="CF10">
            <v>1585.8779471544715</v>
          </cell>
          <cell r="CG10">
            <v>1551.5853150406504</v>
          </cell>
          <cell r="CH10">
            <v>1502.375</v>
          </cell>
          <cell r="CI10">
            <v>1299.8333333333333</v>
          </cell>
          <cell r="CJ10">
            <v>1776.3125</v>
          </cell>
          <cell r="CK10">
            <v>1445.7604471544671</v>
          </cell>
          <cell r="CL10">
            <v>1563.061249999995</v>
          </cell>
          <cell r="CM10">
            <v>1412.7569817073154</v>
          </cell>
          <cell r="CN10">
            <v>1428.2083028455233</v>
          </cell>
          <cell r="CO10">
            <v>1441.1729369918667</v>
          </cell>
          <cell r="CP10">
            <v>1910.7758333333286</v>
          </cell>
          <cell r="CQ10">
            <v>1533.6226253387492</v>
          </cell>
          <cell r="CS10">
            <v>1593.3856910569064</v>
          </cell>
          <cell r="CT10">
            <v>1549.4727947154445</v>
          </cell>
          <cell r="CU10">
            <v>1543.2962618563668</v>
          </cell>
          <cell r="CV10">
            <v>48.197174796745458</v>
          </cell>
          <cell r="CW10">
            <v>1427.3794071815685</v>
          </cell>
          <cell r="CX10">
            <v>1501.275619918699</v>
          </cell>
          <cell r="CY10">
            <v>1506.2438448509467</v>
          </cell>
          <cell r="CZ10">
            <v>1506.2431640625</v>
          </cell>
          <cell r="DA10" t="str">
            <v>XCO225</v>
          </cell>
          <cell r="DB10">
            <v>1526.5425948509485</v>
          </cell>
          <cell r="DC10">
            <v>1549.4727947154445</v>
          </cell>
          <cell r="DD10">
            <v>1549.4727947154445</v>
          </cell>
          <cell r="DE10">
            <v>22.930199864495989</v>
          </cell>
          <cell r="DF10">
            <v>1524681.2299999974</v>
          </cell>
          <cell r="DG10">
            <v>13753244.236950958</v>
          </cell>
          <cell r="DH10">
            <v>0.37443362773781907</v>
          </cell>
          <cell r="DI10" t="str">
            <v>A</v>
          </cell>
        </row>
        <row r="11">
          <cell r="D11" t="str">
            <v>XCO095</v>
          </cell>
          <cell r="E11">
            <v>738</v>
          </cell>
          <cell r="F11">
            <v>10.25</v>
          </cell>
          <cell r="G11">
            <v>10.25</v>
          </cell>
          <cell r="H11">
            <v>10.25</v>
          </cell>
          <cell r="I11">
            <v>10.25</v>
          </cell>
          <cell r="J11">
            <v>10.25</v>
          </cell>
          <cell r="K11">
            <v>61415.795121951225</v>
          </cell>
          <cell r="L11">
            <v>63289.507317073163</v>
          </cell>
          <cell r="M11">
            <v>61201.068292682925</v>
          </cell>
          <cell r="N11">
            <v>59967.614634146346</v>
          </cell>
          <cell r="O11">
            <v>68364.512195121948</v>
          </cell>
          <cell r="P11">
            <v>70660.814634146343</v>
          </cell>
          <cell r="Q11">
            <v>67097.44390243903</v>
          </cell>
          <cell r="R11">
            <v>61639.624390243902</v>
          </cell>
          <cell r="S11">
            <v>77936.034146341466</v>
          </cell>
          <cell r="T11">
            <v>73773.170731707316</v>
          </cell>
          <cell r="U11">
            <v>76505.078048780488</v>
          </cell>
          <cell r="V11">
            <v>59455.214634146338</v>
          </cell>
          <cell r="W11">
            <v>81030.195121951227</v>
          </cell>
          <cell r="X11">
            <v>81743.468292682926</v>
          </cell>
          <cell r="Y11">
            <v>82022.404878048779</v>
          </cell>
          <cell r="Z11">
            <v>81422.131707317065</v>
          </cell>
          <cell r="AA11">
            <v>94046.131707317065</v>
          </cell>
          <cell r="AB11">
            <v>101460.35121951219</v>
          </cell>
          <cell r="AC11">
            <v>99257.019512195111</v>
          </cell>
          <cell r="AD11">
            <v>58495</v>
          </cell>
          <cell r="AE11">
            <v>102468.00097560976</v>
          </cell>
          <cell r="AF11">
            <v>86490.767804877425</v>
          </cell>
          <cell r="AG11">
            <v>88184.567804877472</v>
          </cell>
          <cell r="AH11">
            <v>77056.072195121422</v>
          </cell>
          <cell r="AI11">
            <v>91709.634146340919</v>
          </cell>
          <cell r="AJ11">
            <v>98600.437073170135</v>
          </cell>
          <cell r="AK11">
            <v>104811.60292682881</v>
          </cell>
          <cell r="AL11">
            <v>106244.45463414588</v>
          </cell>
          <cell r="AM11">
            <v>109617.74048780432</v>
          </cell>
          <cell r="AN11">
            <v>108160.39902438973</v>
          </cell>
          <cell r="AO11">
            <v>103112.5795121947</v>
          </cell>
          <cell r="AP11">
            <v>86842.566829267947</v>
          </cell>
          <cell r="AQ11">
            <v>125425.66634146294</v>
          </cell>
          <cell r="AR11">
            <v>98825.718048780152</v>
          </cell>
          <cell r="AS11">
            <v>96572.829268292437</v>
          </cell>
          <cell r="AT11">
            <v>94687.033170731433</v>
          </cell>
          <cell r="AU11">
            <v>97240.625365853339</v>
          </cell>
          <cell r="AV11">
            <v>96458.709268292587</v>
          </cell>
          <cell r="AW11">
            <v>136587.8146341471</v>
          </cell>
          <cell r="AX11">
            <v>103395.45495934952</v>
          </cell>
          <cell r="AY11">
            <v>103395.4375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852.99715447154483</v>
          </cell>
          <cell r="BE11">
            <v>879.02093495934946</v>
          </cell>
          <cell r="BF11">
            <v>850.01483739837397</v>
          </cell>
          <cell r="BG11">
            <v>832.88353658536596</v>
          </cell>
          <cell r="BH11">
            <v>949.5071138211382</v>
          </cell>
          <cell r="BI11">
            <v>981.4002032520325</v>
          </cell>
          <cell r="BJ11">
            <v>931.90894308943098</v>
          </cell>
          <cell r="BK11">
            <v>856.10589430894311</v>
          </cell>
          <cell r="BL11">
            <v>1082.4449186991869</v>
          </cell>
          <cell r="BM11">
            <v>1024.6273712737127</v>
          </cell>
          <cell r="BN11">
            <v>1062.5705284552846</v>
          </cell>
          <cell r="BO11">
            <v>825.76686991869917</v>
          </cell>
          <cell r="BP11">
            <v>1125.4193766937669</v>
          </cell>
          <cell r="BQ11">
            <v>1135.325948509485</v>
          </cell>
          <cell r="BR11">
            <v>1139.2000677506776</v>
          </cell>
          <cell r="BS11">
            <v>1130.8629403794037</v>
          </cell>
          <cell r="BT11">
            <v>1306.1962737127369</v>
          </cell>
          <cell r="BU11">
            <v>1409.171544715447</v>
          </cell>
          <cell r="BV11">
            <v>1378.5697154471543</v>
          </cell>
          <cell r="BW11">
            <v>812.43055555555554</v>
          </cell>
          <cell r="BX11">
            <v>1423.1666802168022</v>
          </cell>
          <cell r="BY11">
            <v>1201.2606639566309</v>
          </cell>
          <cell r="BZ11">
            <v>1224.7856639566317</v>
          </cell>
          <cell r="CA11">
            <v>1070.2232249322419</v>
          </cell>
          <cell r="CB11">
            <v>1273.7449186991794</v>
          </cell>
          <cell r="CC11">
            <v>1369.4505149051408</v>
          </cell>
          <cell r="CD11">
            <v>1455.7167073170667</v>
          </cell>
          <cell r="CE11">
            <v>1475.6174254742482</v>
          </cell>
          <cell r="CF11">
            <v>1522.4686178861712</v>
          </cell>
          <cell r="CG11">
            <v>1502.2277642276351</v>
          </cell>
          <cell r="CH11">
            <v>1432.119159891593</v>
          </cell>
          <cell r="CI11">
            <v>1206.1467615176105</v>
          </cell>
          <cell r="CJ11">
            <v>1742.0231436314298</v>
          </cell>
          <cell r="CK11">
            <v>1372.5794173441689</v>
          </cell>
          <cell r="CL11">
            <v>1341.2892953929504</v>
          </cell>
          <cell r="CM11">
            <v>1315.0976829268254</v>
          </cell>
          <cell r="CN11">
            <v>1350.5642411924075</v>
          </cell>
          <cell r="CO11">
            <v>1339.7042953929526</v>
          </cell>
          <cell r="CP11">
            <v>1897.0529810298208</v>
          </cell>
          <cell r="CQ11">
            <v>1436.047985546521</v>
          </cell>
          <cell r="CS11">
            <v>1529.1071725383936</v>
          </cell>
          <cell r="CT11">
            <v>1442.7473848238437</v>
          </cell>
          <cell r="CU11">
            <v>1458.0742321589842</v>
          </cell>
          <cell r="CV11">
            <v>10.364645438123034</v>
          </cell>
          <cell r="CW11">
            <v>1335.1220731707285</v>
          </cell>
          <cell r="CX11">
            <v>1432.3827393857207</v>
          </cell>
          <cell r="CY11">
            <v>1421.2962093495883</v>
          </cell>
          <cell r="CZ11">
            <v>1421.2958984375</v>
          </cell>
          <cell r="DA11" t="str">
            <v>XCO095</v>
          </cell>
          <cell r="DB11">
            <v>1433.5948825654878</v>
          </cell>
          <cell r="DC11">
            <v>1442.7473848238437</v>
          </cell>
          <cell r="DD11">
            <v>1442.7473848238437</v>
          </cell>
          <cell r="DE11">
            <v>9.1525022583559803</v>
          </cell>
          <cell r="DF11">
            <v>1064747.5699999966</v>
          </cell>
          <cell r="DG11">
            <v>14817991.806950955</v>
          </cell>
          <cell r="DH11">
            <v>0.4034215005910472</v>
          </cell>
          <cell r="DI11" t="str">
            <v>A</v>
          </cell>
        </row>
        <row r="12">
          <cell r="D12" t="str">
            <v>XCO450</v>
          </cell>
          <cell r="E12">
            <v>1134</v>
          </cell>
          <cell r="F12">
            <v>31.5</v>
          </cell>
          <cell r="G12">
            <v>31.5</v>
          </cell>
          <cell r="H12">
            <v>31.5</v>
          </cell>
          <cell r="I12">
            <v>31.5</v>
          </cell>
          <cell r="J12">
            <v>31.5</v>
          </cell>
          <cell r="K12">
            <v>21383.111111111109</v>
          </cell>
          <cell r="L12">
            <v>24234.126984126986</v>
          </cell>
          <cell r="M12">
            <v>23378.920634920636</v>
          </cell>
          <cell r="N12">
            <v>22230.444444444445</v>
          </cell>
          <cell r="O12">
            <v>24930.888888888891</v>
          </cell>
          <cell r="P12">
            <v>26516.317460317459</v>
          </cell>
          <cell r="Q12">
            <v>20775.904761904763</v>
          </cell>
          <cell r="R12">
            <v>17099.20634920635</v>
          </cell>
          <cell r="S12">
            <v>29687.174603174604</v>
          </cell>
          <cell r="T12">
            <v>25540.126984126986</v>
          </cell>
          <cell r="U12">
            <v>31618.158730158731</v>
          </cell>
          <cell r="V12">
            <v>22404.079365079364</v>
          </cell>
          <cell r="W12">
            <v>30738.126984126986</v>
          </cell>
          <cell r="X12">
            <v>27993.269841269841</v>
          </cell>
          <cell r="Y12">
            <v>30440.444444444445</v>
          </cell>
          <cell r="Z12">
            <v>29121.396825396827</v>
          </cell>
          <cell r="AA12">
            <v>32248.285714285714</v>
          </cell>
          <cell r="AB12">
            <v>35657.777777777781</v>
          </cell>
          <cell r="AC12">
            <v>34571</v>
          </cell>
          <cell r="AD12">
            <v>19103</v>
          </cell>
          <cell r="AE12">
            <v>38499.999047619043</v>
          </cell>
          <cell r="AF12">
            <v>34309.003174603175</v>
          </cell>
          <cell r="AG12">
            <v>34594.007301587299</v>
          </cell>
          <cell r="AH12">
            <v>30052</v>
          </cell>
          <cell r="AI12">
            <v>35167</v>
          </cell>
          <cell r="AJ12">
            <v>37084.006349206349</v>
          </cell>
          <cell r="AK12">
            <v>36165</v>
          </cell>
          <cell r="AL12">
            <v>42998</v>
          </cell>
          <cell r="AM12">
            <v>42714</v>
          </cell>
          <cell r="AN12">
            <v>39609</v>
          </cell>
          <cell r="AO12">
            <v>42275</v>
          </cell>
          <cell r="AP12">
            <v>39155</v>
          </cell>
          <cell r="AQ12">
            <v>49818</v>
          </cell>
          <cell r="AR12">
            <v>40011.900000000052</v>
          </cell>
          <cell r="AS12">
            <v>45872.000000000124</v>
          </cell>
          <cell r="AT12">
            <v>36907.200000000157</v>
          </cell>
          <cell r="AU12">
            <v>37533.560000000165</v>
          </cell>
          <cell r="AV12">
            <v>38676.183492063617</v>
          </cell>
          <cell r="AW12">
            <v>46012.540000000059</v>
          </cell>
          <cell r="AX12">
            <v>40835.563915344028</v>
          </cell>
          <cell r="AY12">
            <v>40835.5625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593.97530864197529</v>
          </cell>
          <cell r="BE12">
            <v>673.1701940035274</v>
          </cell>
          <cell r="BF12">
            <v>649.41446208112882</v>
          </cell>
          <cell r="BG12">
            <v>617.51234567901236</v>
          </cell>
          <cell r="BH12">
            <v>692.52469135802471</v>
          </cell>
          <cell r="BI12">
            <v>736.56437389770724</v>
          </cell>
          <cell r="BJ12">
            <v>577.10846560846562</v>
          </cell>
          <cell r="BK12">
            <v>474.97795414462081</v>
          </cell>
          <cell r="BL12">
            <v>824.6437389770723</v>
          </cell>
          <cell r="BM12">
            <v>709.44797178130511</v>
          </cell>
          <cell r="BN12">
            <v>878.28218694885368</v>
          </cell>
          <cell r="BO12">
            <v>622.33553791887118</v>
          </cell>
          <cell r="BP12">
            <v>853.83686067019403</v>
          </cell>
          <cell r="BQ12">
            <v>777.59082892416222</v>
          </cell>
          <cell r="BR12">
            <v>845.5679012345679</v>
          </cell>
          <cell r="BS12">
            <v>808.92768959435625</v>
          </cell>
          <cell r="BT12">
            <v>895.78571428571422</v>
          </cell>
          <cell r="BU12">
            <v>990.49382716049388</v>
          </cell>
          <cell r="BV12">
            <v>960.30555555555554</v>
          </cell>
          <cell r="BW12">
            <v>530.63888888888891</v>
          </cell>
          <cell r="BX12">
            <v>1069.4444179894178</v>
          </cell>
          <cell r="BY12">
            <v>953.02786596119927</v>
          </cell>
          <cell r="BZ12">
            <v>960.94464726631384</v>
          </cell>
          <cell r="CA12">
            <v>834.77777777777783</v>
          </cell>
          <cell r="CB12">
            <v>976.86111111111109</v>
          </cell>
          <cell r="CC12">
            <v>1030.1112874779542</v>
          </cell>
          <cell r="CD12">
            <v>1004.5833333333334</v>
          </cell>
          <cell r="CE12">
            <v>1194.3888888888889</v>
          </cell>
          <cell r="CF12">
            <v>1186.5</v>
          </cell>
          <cell r="CG12">
            <v>1100.25</v>
          </cell>
          <cell r="CH12">
            <v>1174.3055555555557</v>
          </cell>
          <cell r="CI12">
            <v>1087.6388888888889</v>
          </cell>
          <cell r="CJ12">
            <v>1383.8333333333333</v>
          </cell>
          <cell r="CK12">
            <v>1111.4416666666682</v>
          </cell>
          <cell r="CL12">
            <v>1274.2222222222256</v>
          </cell>
          <cell r="CM12">
            <v>1025.2000000000044</v>
          </cell>
          <cell r="CN12">
            <v>1042.5988888888935</v>
          </cell>
          <cell r="CO12">
            <v>1074.3384303351004</v>
          </cell>
          <cell r="CP12">
            <v>1278.1261111111128</v>
          </cell>
          <cell r="CQ12">
            <v>1134.3212198706674</v>
          </cell>
          <cell r="CS12">
            <v>1131.687810111702</v>
          </cell>
          <cell r="CT12">
            <v>1198.6743055555578</v>
          </cell>
          <cell r="CU12">
            <v>1161.0703321575559</v>
          </cell>
          <cell r="CV12">
            <v>74.063194444446708</v>
          </cell>
          <cell r="CW12">
            <v>1047.3791064079994</v>
          </cell>
          <cell r="CX12">
            <v>1124.6111111111111</v>
          </cell>
          <cell r="CY12">
            <v>1138.2751006760743</v>
          </cell>
          <cell r="CZ12">
            <v>1138.2744140625</v>
          </cell>
          <cell r="DA12" t="str">
            <v>XCO450</v>
          </cell>
          <cell r="DB12">
            <v>1078.3611699000587</v>
          </cell>
          <cell r="DC12">
            <v>1198.6743055555578</v>
          </cell>
          <cell r="DD12">
            <v>1198.6743055555578</v>
          </cell>
          <cell r="DE12">
            <v>120.31313565549908</v>
          </cell>
          <cell r="DF12">
            <v>1359296.6625000027</v>
          </cell>
          <cell r="DG12">
            <v>16177288.469450958</v>
          </cell>
          <cell r="DH12">
            <v>0.44042850575600612</v>
          </cell>
          <cell r="DI12" t="str">
            <v>A</v>
          </cell>
        </row>
        <row r="13">
          <cell r="D13" t="str">
            <v>XCO900</v>
          </cell>
          <cell r="E13">
            <v>1346.4</v>
          </cell>
          <cell r="F13">
            <v>56.1</v>
          </cell>
          <cell r="G13">
            <v>56.0999755859375</v>
          </cell>
          <cell r="H13">
            <v>56.0999755859375</v>
          </cell>
          <cell r="I13">
            <v>56.0999755859375</v>
          </cell>
          <cell r="J13">
            <v>56.0999755859375</v>
          </cell>
          <cell r="K13">
            <v>12275.850267379677</v>
          </cell>
          <cell r="L13">
            <v>11826.181818181818</v>
          </cell>
          <cell r="M13">
            <v>12480.513368983959</v>
          </cell>
          <cell r="N13">
            <v>12231.572192513368</v>
          </cell>
          <cell r="O13">
            <v>12292.577540106951</v>
          </cell>
          <cell r="P13">
            <v>15515.037433155079</v>
          </cell>
          <cell r="Q13">
            <v>14811.508021390373</v>
          </cell>
          <cell r="R13">
            <v>13029.561497326204</v>
          </cell>
          <cell r="S13">
            <v>16272.684491978609</v>
          </cell>
          <cell r="T13">
            <v>14724.668449197861</v>
          </cell>
          <cell r="U13">
            <v>18007</v>
          </cell>
          <cell r="V13">
            <v>12350.01604278075</v>
          </cell>
          <cell r="W13">
            <v>20006.208556149733</v>
          </cell>
          <cell r="X13">
            <v>13519.401069518717</v>
          </cell>
          <cell r="Y13">
            <v>17076.465240641712</v>
          </cell>
          <cell r="Z13">
            <v>17061.256684491978</v>
          </cell>
          <cell r="AA13">
            <v>16597.240641711229</v>
          </cell>
          <cell r="AB13">
            <v>21610.449197860962</v>
          </cell>
          <cell r="AC13">
            <v>20746.000000000146</v>
          </cell>
          <cell r="AD13">
            <v>15086.999999999995</v>
          </cell>
          <cell r="AE13">
            <v>20380.999821746853</v>
          </cell>
          <cell r="AF13">
            <v>19304.999999999996</v>
          </cell>
          <cell r="AG13">
            <v>22321.017468805727</v>
          </cell>
          <cell r="AH13">
            <v>18465.999999999971</v>
          </cell>
          <cell r="AI13">
            <v>21890.000000000051</v>
          </cell>
          <cell r="AJ13">
            <v>23733.999821746918</v>
          </cell>
          <cell r="AK13">
            <v>21437.016934046365</v>
          </cell>
          <cell r="AL13">
            <v>24613.03422459896</v>
          </cell>
          <cell r="AM13">
            <v>24723.0165775401</v>
          </cell>
          <cell r="AN13">
            <v>25047.00000000004</v>
          </cell>
          <cell r="AO13">
            <v>24522.000000000073</v>
          </cell>
          <cell r="AP13">
            <v>25237.999999999993</v>
          </cell>
          <cell r="AQ13">
            <v>27995.000000000029</v>
          </cell>
          <cell r="AR13">
            <v>24255.539572192502</v>
          </cell>
          <cell r="AS13">
            <v>28542.116934046353</v>
          </cell>
          <cell r="AT13">
            <v>20583.149554367184</v>
          </cell>
          <cell r="AU13">
            <v>24930.893939393911</v>
          </cell>
          <cell r="AV13">
            <v>24418.220499108709</v>
          </cell>
          <cell r="AW13">
            <v>32339.557575757604</v>
          </cell>
          <cell r="AX13">
            <v>25844.913012477711</v>
          </cell>
          <cell r="AY13">
            <v>25844.90625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511.49376114081991</v>
          </cell>
          <cell r="BE13">
            <v>492.75757575757575</v>
          </cell>
          <cell r="BF13">
            <v>520.02139037433165</v>
          </cell>
          <cell r="BG13">
            <v>509.64884135472363</v>
          </cell>
          <cell r="BH13">
            <v>512.1907308377896</v>
          </cell>
          <cell r="BI13">
            <v>646.45989304812827</v>
          </cell>
          <cell r="BJ13">
            <v>617.14616755793224</v>
          </cell>
          <cell r="BK13">
            <v>542.89839572192511</v>
          </cell>
          <cell r="BL13">
            <v>678.02852049910871</v>
          </cell>
          <cell r="BM13">
            <v>613.52785204991085</v>
          </cell>
          <cell r="BN13">
            <v>750.29166666666663</v>
          </cell>
          <cell r="BO13">
            <v>514.58400178253123</v>
          </cell>
          <cell r="BP13">
            <v>833.59202317290556</v>
          </cell>
          <cell r="BQ13">
            <v>563.30837789661325</v>
          </cell>
          <cell r="BR13">
            <v>711.51938502673795</v>
          </cell>
          <cell r="BS13">
            <v>710.88569518716577</v>
          </cell>
          <cell r="BT13">
            <v>691.55169340463453</v>
          </cell>
          <cell r="BU13">
            <v>900.43538324420672</v>
          </cell>
          <cell r="BV13">
            <v>864.41666666667277</v>
          </cell>
          <cell r="BW13">
            <v>628.62499999999977</v>
          </cell>
          <cell r="BX13">
            <v>849.20832590611883</v>
          </cell>
          <cell r="BY13">
            <v>804.37499999999989</v>
          </cell>
          <cell r="BZ13">
            <v>930.04239453357195</v>
          </cell>
          <cell r="CA13">
            <v>769.41666666666549</v>
          </cell>
          <cell r="CB13">
            <v>912.08333333333542</v>
          </cell>
          <cell r="CC13">
            <v>988.91665923945493</v>
          </cell>
          <cell r="CD13">
            <v>893.20903891859859</v>
          </cell>
          <cell r="CE13">
            <v>1025.5430926916233</v>
          </cell>
          <cell r="CF13">
            <v>1030.1256907308375</v>
          </cell>
          <cell r="CG13">
            <v>1043.6250000000016</v>
          </cell>
          <cell r="CH13">
            <v>1021.7500000000031</v>
          </cell>
          <cell r="CI13">
            <v>1051.583333333333</v>
          </cell>
          <cell r="CJ13">
            <v>1166.4583333333346</v>
          </cell>
          <cell r="CK13">
            <v>1010.6474821746875</v>
          </cell>
          <cell r="CL13">
            <v>1189.2548722519314</v>
          </cell>
          <cell r="CM13">
            <v>857.63123143196606</v>
          </cell>
          <cell r="CN13">
            <v>1038.7872474747462</v>
          </cell>
          <cell r="CO13">
            <v>1017.4258541295295</v>
          </cell>
          <cell r="CP13">
            <v>1347.4815656565668</v>
          </cell>
          <cell r="CQ13">
            <v>1076.8713755199046</v>
          </cell>
          <cell r="CS13">
            <v>1134.5648890869477</v>
          </cell>
          <cell r="CT13">
            <v>1055.99797979798</v>
          </cell>
          <cell r="CU13">
            <v>1066.6928086007133</v>
          </cell>
          <cell r="CV13">
            <v>45.02528718558051</v>
          </cell>
          <cell r="CW13">
            <v>971.28144434541389</v>
          </cell>
          <cell r="CX13">
            <v>1010.9726926123994</v>
          </cell>
          <cell r="CY13">
            <v>1028.8367647058826</v>
          </cell>
          <cell r="CZ13">
            <v>1028.8359375</v>
          </cell>
          <cell r="DA13" t="str">
            <v>XCO900</v>
          </cell>
          <cell r="DB13">
            <v>969.22293028322417</v>
          </cell>
          <cell r="DC13">
            <v>1055.99797979798</v>
          </cell>
          <cell r="DD13">
            <v>1055.99797979798</v>
          </cell>
          <cell r="DE13">
            <v>86.775049514755779</v>
          </cell>
          <cell r="DF13">
            <v>1421795.6800000004</v>
          </cell>
          <cell r="DG13">
            <v>17599084.149450958</v>
          </cell>
          <cell r="DH13">
            <v>0.47913705373147519</v>
          </cell>
          <cell r="DI13" t="str">
            <v>A</v>
          </cell>
        </row>
        <row r="14">
          <cell r="D14" t="str">
            <v>70M500</v>
          </cell>
          <cell r="E14">
            <v>1555.1999999999998</v>
          </cell>
          <cell r="F14">
            <v>62.3</v>
          </cell>
          <cell r="G14">
            <v>62.29998779296875</v>
          </cell>
          <cell r="H14">
            <v>62.29998779296875</v>
          </cell>
          <cell r="I14">
            <v>62.29998779296875</v>
          </cell>
          <cell r="J14">
            <v>62.29998779296875</v>
          </cell>
          <cell r="K14">
            <v>7155</v>
          </cell>
          <cell r="L14">
            <v>7032</v>
          </cell>
          <cell r="M14">
            <v>12260</v>
          </cell>
          <cell r="N14">
            <v>11162.000000000002</v>
          </cell>
          <cell r="O14">
            <v>13430</v>
          </cell>
          <cell r="P14">
            <v>12793</v>
          </cell>
          <cell r="Q14">
            <v>9979.964941569282</v>
          </cell>
          <cell r="R14">
            <v>9975</v>
          </cell>
          <cell r="S14">
            <v>15458</v>
          </cell>
          <cell r="T14">
            <v>9523</v>
          </cell>
          <cell r="U14">
            <v>13443</v>
          </cell>
          <cell r="V14">
            <v>8177</v>
          </cell>
          <cell r="W14">
            <v>14472.000000000002</v>
          </cell>
          <cell r="X14">
            <v>13011</v>
          </cell>
          <cell r="Y14">
            <v>8972.0000000000018</v>
          </cell>
          <cell r="Z14">
            <v>15142.000000000002</v>
          </cell>
          <cell r="AA14">
            <v>15762.000000000002</v>
          </cell>
          <cell r="AB14">
            <v>12892.000000000015</v>
          </cell>
          <cell r="AC14">
            <v>12251.000000000022</v>
          </cell>
          <cell r="AD14">
            <v>7407.0000000000009</v>
          </cell>
          <cell r="AE14">
            <v>16264.340288924581</v>
          </cell>
          <cell r="AF14">
            <v>10771.558908507244</v>
          </cell>
          <cell r="AG14">
            <v>14459.64863563405</v>
          </cell>
          <cell r="AH14">
            <v>12022.359871589106</v>
          </cell>
          <cell r="AI14">
            <v>18659.000000000011</v>
          </cell>
          <cell r="AJ14">
            <v>16565.000000000015</v>
          </cell>
          <cell r="AK14">
            <v>17991.35971107546</v>
          </cell>
          <cell r="AL14">
            <v>20576.000000000018</v>
          </cell>
          <cell r="AM14">
            <v>24143.000000000015</v>
          </cell>
          <cell r="AN14">
            <v>19717.000000000015</v>
          </cell>
          <cell r="AO14">
            <v>17709.000000000022</v>
          </cell>
          <cell r="AP14">
            <v>21813.000000000015</v>
          </cell>
          <cell r="AQ14">
            <v>11150.999999999991</v>
          </cell>
          <cell r="AR14">
            <v>9376.7009630818684</v>
          </cell>
          <cell r="AS14">
            <v>18309.782504012866</v>
          </cell>
          <cell r="AT14">
            <v>26070.39261637241</v>
          </cell>
          <cell r="AU14">
            <v>22527.301284109148</v>
          </cell>
          <cell r="AV14">
            <v>20837.104333868367</v>
          </cell>
          <cell r="AW14">
            <v>23951.259229534506</v>
          </cell>
          <cell r="AX14">
            <v>20178.756821829858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298.125</v>
          </cell>
          <cell r="BE14">
            <v>293</v>
          </cell>
          <cell r="BF14">
            <v>510.83333333333331</v>
          </cell>
          <cell r="BG14">
            <v>465.08333333333343</v>
          </cell>
          <cell r="BH14">
            <v>559.58333333333337</v>
          </cell>
          <cell r="BI14">
            <v>533.04166666666663</v>
          </cell>
          <cell r="BJ14">
            <v>415.83187256538673</v>
          </cell>
          <cell r="BK14">
            <v>415.625</v>
          </cell>
          <cell r="BL14">
            <v>644.08333333333337</v>
          </cell>
          <cell r="BM14">
            <v>396.79166666666669</v>
          </cell>
          <cell r="BN14">
            <v>560.125</v>
          </cell>
          <cell r="BO14">
            <v>340.70833333333331</v>
          </cell>
          <cell r="BP14">
            <v>603.00000000000011</v>
          </cell>
          <cell r="BQ14">
            <v>542.125</v>
          </cell>
          <cell r="BR14">
            <v>373.83333333333343</v>
          </cell>
          <cell r="BS14">
            <v>630.91666666666674</v>
          </cell>
          <cell r="BT14">
            <v>656.75000000000011</v>
          </cell>
          <cell r="BU14">
            <v>537.16666666666731</v>
          </cell>
          <cell r="BV14">
            <v>510.45833333333422</v>
          </cell>
          <cell r="BW14">
            <v>308.62500000000006</v>
          </cell>
          <cell r="BX14">
            <v>677.68084537185757</v>
          </cell>
          <cell r="BY14">
            <v>448.81495452113518</v>
          </cell>
          <cell r="BZ14">
            <v>602.48535981808539</v>
          </cell>
          <cell r="CA14">
            <v>500.93166131621274</v>
          </cell>
          <cell r="CB14">
            <v>777.45833333333383</v>
          </cell>
          <cell r="CC14">
            <v>690.20833333333394</v>
          </cell>
          <cell r="CD14">
            <v>749.63998796147746</v>
          </cell>
          <cell r="CE14">
            <v>857.33333333333405</v>
          </cell>
          <cell r="CF14">
            <v>1005.9583333333339</v>
          </cell>
          <cell r="CG14">
            <v>821.54166666666731</v>
          </cell>
          <cell r="CH14">
            <v>737.87500000000091</v>
          </cell>
          <cell r="CI14">
            <v>908.87500000000057</v>
          </cell>
          <cell r="CJ14">
            <v>464.6249999999996</v>
          </cell>
          <cell r="CK14">
            <v>390.6958734617445</v>
          </cell>
          <cell r="CL14">
            <v>762.90760433386947</v>
          </cell>
          <cell r="CM14">
            <v>1086.2663590155171</v>
          </cell>
          <cell r="CN14">
            <v>938.63755350454778</v>
          </cell>
          <cell r="CO14">
            <v>868.21268057784857</v>
          </cell>
          <cell r="CP14">
            <v>997.9691345639377</v>
          </cell>
          <cell r="CQ14">
            <v>840.78153424291077</v>
          </cell>
          <cell r="CS14">
            <v>934.93978954877809</v>
          </cell>
          <cell r="CT14">
            <v>676.12370920278272</v>
          </cell>
          <cell r="CU14">
            <v>820.07479489923355</v>
          </cell>
          <cell r="CV14">
            <v>-170.7468443463531</v>
          </cell>
          <cell r="CW14">
            <v>964.37219769930437</v>
          </cell>
          <cell r="CX14">
            <v>846.87055354913582</v>
          </cell>
          <cell r="CY14">
            <v>799.38069934902842</v>
          </cell>
          <cell r="DA14" t="str">
            <v>70M500</v>
          </cell>
          <cell r="DB14">
            <v>765.72721820938159</v>
          </cell>
          <cell r="DC14">
            <v>846.87055354913582</v>
          </cell>
          <cell r="DD14">
            <v>846.87055354913582</v>
          </cell>
          <cell r="DE14">
            <v>81.143335339754231</v>
          </cell>
          <cell r="DF14">
            <v>1317053.0848796158</v>
          </cell>
          <cell r="DG14">
            <v>18916137.234330572</v>
          </cell>
          <cell r="DH14">
            <v>0.51499397272443626</v>
          </cell>
          <cell r="DI14" t="str">
            <v>A</v>
          </cell>
        </row>
        <row r="15">
          <cell r="D15" t="str">
            <v>70M250</v>
          </cell>
          <cell r="E15">
            <v>1812</v>
          </cell>
          <cell r="F15">
            <v>35.6</v>
          </cell>
          <cell r="G15">
            <v>35.5999755859375</v>
          </cell>
          <cell r="H15">
            <v>35.5999755859375</v>
          </cell>
          <cell r="I15">
            <v>35.5999755859375</v>
          </cell>
          <cell r="J15">
            <v>35.5999755859375</v>
          </cell>
          <cell r="K15">
            <v>16098</v>
          </cell>
          <cell r="L15">
            <v>18730</v>
          </cell>
          <cell r="M15">
            <v>17826</v>
          </cell>
          <cell r="N15">
            <v>30665</v>
          </cell>
          <cell r="O15">
            <v>26951</v>
          </cell>
          <cell r="P15">
            <v>31335</v>
          </cell>
          <cell r="Q15">
            <v>30909</v>
          </cell>
          <cell r="R15">
            <v>20533</v>
          </cell>
          <cell r="S15">
            <v>16481</v>
          </cell>
          <cell r="T15">
            <v>16804</v>
          </cell>
          <cell r="U15">
            <v>37245</v>
          </cell>
          <cell r="V15">
            <v>26460.010218978103</v>
          </cell>
          <cell r="W15">
            <v>15606</v>
          </cell>
          <cell r="X15">
            <v>26037</v>
          </cell>
          <cell r="Y15">
            <v>23386</v>
          </cell>
          <cell r="Z15">
            <v>31999</v>
          </cell>
          <cell r="AA15">
            <v>32979</v>
          </cell>
          <cell r="AB15">
            <v>28428</v>
          </cell>
          <cell r="AC15">
            <v>30321</v>
          </cell>
          <cell r="AD15">
            <v>22982</v>
          </cell>
          <cell r="AE15">
            <v>31732.240168539323</v>
          </cell>
          <cell r="AF15">
            <v>21423.792134831441</v>
          </cell>
          <cell r="AG15">
            <v>27205.003370786482</v>
          </cell>
          <cell r="AH15">
            <v>37741.999999999964</v>
          </cell>
          <cell r="AI15">
            <v>33869.999999999964</v>
          </cell>
          <cell r="AJ15">
            <v>29519.003932584237</v>
          </cell>
          <cell r="AK15">
            <v>26185.999999999935</v>
          </cell>
          <cell r="AL15">
            <v>41285.999999999978</v>
          </cell>
          <cell r="AM15">
            <v>37184.999999999956</v>
          </cell>
          <cell r="AN15">
            <v>36994.999999999978</v>
          </cell>
          <cell r="AO15">
            <v>37154.999999999956</v>
          </cell>
          <cell r="AP15">
            <v>37463.999999999971</v>
          </cell>
          <cell r="AQ15">
            <v>28449.999999999964</v>
          </cell>
          <cell r="AR15">
            <v>18959.539044943798</v>
          </cell>
          <cell r="AS15">
            <v>31033.09719101122</v>
          </cell>
          <cell r="AT15">
            <v>54562.036516853914</v>
          </cell>
          <cell r="AU15">
            <v>28881.156460674152</v>
          </cell>
          <cell r="AV15">
            <v>30367.981741573029</v>
          </cell>
          <cell r="AW15">
            <v>36406.528089887637</v>
          </cell>
          <cell r="AX15">
            <v>33368.389840823955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335.375</v>
          </cell>
          <cell r="BE15">
            <v>390.20833333333331</v>
          </cell>
          <cell r="BF15">
            <v>371.375</v>
          </cell>
          <cell r="BG15">
            <v>638.85416666666663</v>
          </cell>
          <cell r="BH15">
            <v>561.47916666666663</v>
          </cell>
          <cell r="BI15">
            <v>652.8125</v>
          </cell>
          <cell r="BJ15">
            <v>643.9375</v>
          </cell>
          <cell r="BK15">
            <v>427.77083333333331</v>
          </cell>
          <cell r="BL15">
            <v>343.35416666666669</v>
          </cell>
          <cell r="BM15">
            <v>350.08333333333331</v>
          </cell>
          <cell r="BN15">
            <v>775.9375</v>
          </cell>
          <cell r="BO15">
            <v>551.2502128953771</v>
          </cell>
          <cell r="BP15">
            <v>325.125</v>
          </cell>
          <cell r="BQ15">
            <v>542.4375</v>
          </cell>
          <cell r="BR15">
            <v>487.20833333333331</v>
          </cell>
          <cell r="BS15">
            <v>666.64583333333337</v>
          </cell>
          <cell r="BT15">
            <v>687.0625</v>
          </cell>
          <cell r="BU15">
            <v>592.25</v>
          </cell>
          <cell r="BV15">
            <v>631.6875</v>
          </cell>
          <cell r="BW15">
            <v>478.79166666666669</v>
          </cell>
          <cell r="BX15">
            <v>661.0883368445692</v>
          </cell>
          <cell r="BY15">
            <v>446.32900280898838</v>
          </cell>
          <cell r="BZ15">
            <v>566.77090355805171</v>
          </cell>
          <cell r="CA15">
            <v>786.29166666666595</v>
          </cell>
          <cell r="CB15">
            <v>705.6249999999992</v>
          </cell>
          <cell r="CC15">
            <v>614.97924859550494</v>
          </cell>
          <cell r="CD15">
            <v>545.54166666666526</v>
          </cell>
          <cell r="CE15">
            <v>860.12499999999955</v>
          </cell>
          <cell r="CF15">
            <v>774.68749999999909</v>
          </cell>
          <cell r="CG15">
            <v>770.72916666666617</v>
          </cell>
          <cell r="CH15">
            <v>774.06249999999909</v>
          </cell>
          <cell r="CI15">
            <v>780.49999999999943</v>
          </cell>
          <cell r="CJ15">
            <v>592.70833333333258</v>
          </cell>
          <cell r="CK15">
            <v>394.99039676966248</v>
          </cell>
          <cell r="CL15">
            <v>646.52285814606705</v>
          </cell>
          <cell r="CM15">
            <v>1136.7090941011231</v>
          </cell>
          <cell r="CN15">
            <v>601.69075959737813</v>
          </cell>
          <cell r="CO15">
            <v>632.66628628277147</v>
          </cell>
          <cell r="CP15">
            <v>758.46933520599248</v>
          </cell>
          <cell r="CQ15">
            <v>695.17478835049906</v>
          </cell>
          <cell r="CS15">
            <v>664.2754603620474</v>
          </cell>
          <cell r="CT15">
            <v>692.73267058754641</v>
          </cell>
          <cell r="CU15">
            <v>726.98843584191593</v>
          </cell>
          <cell r="CV15">
            <v>-58.208301634674967</v>
          </cell>
          <cell r="CW15">
            <v>790.35537999375765</v>
          </cell>
          <cell r="CX15">
            <v>750.94097222222138</v>
          </cell>
          <cell r="CY15">
            <v>709.24446346363857</v>
          </cell>
          <cell r="DA15" t="str">
            <v>70M250</v>
          </cell>
          <cell r="DB15">
            <v>673.54863842072393</v>
          </cell>
          <cell r="DC15">
            <v>750.94097222222138</v>
          </cell>
          <cell r="DD15">
            <v>750.94097222222138</v>
          </cell>
          <cell r="DE15">
            <v>77.392333801497443</v>
          </cell>
          <cell r="DF15">
            <v>1360705.0416666651</v>
          </cell>
          <cell r="DG15">
            <v>20276842.275997236</v>
          </cell>
          <cell r="DH15">
            <v>0.55203932117127974</v>
          </cell>
          <cell r="DI15" t="str">
            <v>A</v>
          </cell>
        </row>
        <row r="16">
          <cell r="D16" t="str">
            <v>70P075</v>
          </cell>
          <cell r="E16">
            <v>405.59999999999997</v>
          </cell>
          <cell r="F16">
            <v>16.899999999999999</v>
          </cell>
          <cell r="G16">
            <v>16.899993896484375</v>
          </cell>
          <cell r="H16">
            <v>16.899993896484375</v>
          </cell>
          <cell r="I16">
            <v>16.899993896484375</v>
          </cell>
          <cell r="J16">
            <v>16.899993896484375</v>
          </cell>
          <cell r="K16">
            <v>9217</v>
          </cell>
          <cell r="L16">
            <v>16777</v>
          </cell>
          <cell r="M16">
            <v>17773</v>
          </cell>
          <cell r="N16">
            <v>15108</v>
          </cell>
          <cell r="O16">
            <v>12355</v>
          </cell>
          <cell r="P16">
            <v>17340</v>
          </cell>
          <cell r="Q16">
            <v>11945</v>
          </cell>
          <cell r="R16">
            <v>14175</v>
          </cell>
          <cell r="S16">
            <v>12442</v>
          </cell>
          <cell r="T16">
            <v>10458</v>
          </cell>
          <cell r="U16">
            <v>16994</v>
          </cell>
          <cell r="V16">
            <v>8698</v>
          </cell>
          <cell r="W16">
            <v>13504</v>
          </cell>
          <cell r="X16">
            <v>17664</v>
          </cell>
          <cell r="Y16">
            <v>20267</v>
          </cell>
          <cell r="Z16">
            <v>11257</v>
          </cell>
          <cell r="AA16">
            <v>12852</v>
          </cell>
          <cell r="AB16">
            <v>14339</v>
          </cell>
          <cell r="AC16">
            <v>11000</v>
          </cell>
          <cell r="AD16">
            <v>11573</v>
          </cell>
          <cell r="AE16">
            <v>15237.500000000002</v>
          </cell>
          <cell r="AF16">
            <v>11660.192307692303</v>
          </cell>
          <cell r="AG16">
            <v>11834.999999999989</v>
          </cell>
          <cell r="AH16">
            <v>8352.9999999999945</v>
          </cell>
          <cell r="AI16">
            <v>14696.999999999982</v>
          </cell>
          <cell r="AJ16">
            <v>15443.99999999998</v>
          </cell>
          <cell r="AK16">
            <v>18015.999999999985</v>
          </cell>
          <cell r="AL16">
            <v>19502.000000000004</v>
          </cell>
          <cell r="AM16">
            <v>15778.999999999993</v>
          </cell>
          <cell r="AN16">
            <v>15021.056213017742</v>
          </cell>
          <cell r="AO16">
            <v>13747.999999999995</v>
          </cell>
          <cell r="AP16">
            <v>15292.000000000004</v>
          </cell>
          <cell r="AQ16">
            <v>12893.999999999989</v>
          </cell>
          <cell r="AR16">
            <v>12170.282248520693</v>
          </cell>
          <cell r="AS16">
            <v>11207.982248520704</v>
          </cell>
          <cell r="AT16">
            <v>14425.101775147914</v>
          </cell>
          <cell r="AU16">
            <v>12305.163313609455</v>
          </cell>
          <cell r="AV16">
            <v>16575.802958579869</v>
          </cell>
          <cell r="AW16">
            <v>18264.565680473352</v>
          </cell>
          <cell r="AX16">
            <v>14158.149704141999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384.04166666666669</v>
          </cell>
          <cell r="BE16">
            <v>699.04166666666663</v>
          </cell>
          <cell r="BF16">
            <v>740.54166666666663</v>
          </cell>
          <cell r="BG16">
            <v>629.5</v>
          </cell>
          <cell r="BH16">
            <v>514.79166666666663</v>
          </cell>
          <cell r="BI16">
            <v>722.5</v>
          </cell>
          <cell r="BJ16">
            <v>497.70833333333331</v>
          </cell>
          <cell r="BK16">
            <v>590.625</v>
          </cell>
          <cell r="BL16">
            <v>518.41666666666663</v>
          </cell>
          <cell r="BM16">
            <v>435.75</v>
          </cell>
          <cell r="BN16">
            <v>708.08333333333337</v>
          </cell>
          <cell r="BO16">
            <v>362.41666666666669</v>
          </cell>
          <cell r="BP16">
            <v>562.66666666666663</v>
          </cell>
          <cell r="BQ16">
            <v>736</v>
          </cell>
          <cell r="BR16">
            <v>844.45833333333337</v>
          </cell>
          <cell r="BS16">
            <v>469.04166666666669</v>
          </cell>
          <cell r="BT16">
            <v>535.5</v>
          </cell>
          <cell r="BU16">
            <v>597.45833333333337</v>
          </cell>
          <cell r="BV16">
            <v>458.33333333333331</v>
          </cell>
          <cell r="BW16">
            <v>482.20833333333331</v>
          </cell>
          <cell r="BX16">
            <v>634.89583333333337</v>
          </cell>
          <cell r="BY16">
            <v>485.84134615384596</v>
          </cell>
          <cell r="BZ16">
            <v>493.12499999999955</v>
          </cell>
          <cell r="CA16">
            <v>348.04166666666646</v>
          </cell>
          <cell r="CB16">
            <v>612.3749999999992</v>
          </cell>
          <cell r="CC16">
            <v>643.4999999999992</v>
          </cell>
          <cell r="CD16">
            <v>750.66666666666606</v>
          </cell>
          <cell r="CE16">
            <v>812.58333333333348</v>
          </cell>
          <cell r="CF16">
            <v>657.45833333333303</v>
          </cell>
          <cell r="CG16">
            <v>625.87734220907259</v>
          </cell>
          <cell r="CH16">
            <v>572.83333333333314</v>
          </cell>
          <cell r="CI16">
            <v>637.16666666666686</v>
          </cell>
          <cell r="CJ16">
            <v>537.24999999999955</v>
          </cell>
          <cell r="CK16">
            <v>507.09509368836217</v>
          </cell>
          <cell r="CL16">
            <v>466.99926035502932</v>
          </cell>
          <cell r="CM16">
            <v>601.04590729782979</v>
          </cell>
          <cell r="CN16">
            <v>512.71513806706059</v>
          </cell>
          <cell r="CO16">
            <v>690.65845660749449</v>
          </cell>
          <cell r="CP16">
            <v>761.02357001972302</v>
          </cell>
          <cell r="CQ16">
            <v>589.92290433924984</v>
          </cell>
          <cell r="CS16">
            <v>654.79905489809278</v>
          </cell>
          <cell r="CT16">
            <v>528.09756533530515</v>
          </cell>
          <cell r="CU16">
            <v>615.22553624260308</v>
          </cell>
          <cell r="CV16">
            <v>-148.00004725509575</v>
          </cell>
          <cell r="CW16">
            <v>601.47316732412821</v>
          </cell>
          <cell r="CX16">
            <v>676.0976125904009</v>
          </cell>
          <cell r="CY16">
            <v>614.36246096318166</v>
          </cell>
          <cell r="DA16" t="str">
            <v>70P075</v>
          </cell>
          <cell r="DB16">
            <v>735.58333333333314</v>
          </cell>
          <cell r="DC16">
            <v>676.0976125904009</v>
          </cell>
          <cell r="DD16">
            <v>735.58333333333314</v>
          </cell>
          <cell r="DE16">
            <v>-59.485720742932244</v>
          </cell>
          <cell r="DF16">
            <v>298352.59999999992</v>
          </cell>
          <cell r="DG16">
            <v>20575194.875997238</v>
          </cell>
          <cell r="DH16">
            <v>0.56016200440429254</v>
          </cell>
          <cell r="DI16" t="str">
            <v>A</v>
          </cell>
        </row>
        <row r="17">
          <cell r="D17" t="str">
            <v>ZLE8OZ</v>
          </cell>
          <cell r="E17">
            <v>616.79999999999995</v>
          </cell>
          <cell r="F17">
            <v>11.65</v>
          </cell>
          <cell r="G17">
            <v>11.649993896484375</v>
          </cell>
          <cell r="H17">
            <v>11.649993896484375</v>
          </cell>
          <cell r="I17">
            <v>11.649993896484375</v>
          </cell>
          <cell r="J17">
            <v>11.649993896484375</v>
          </cell>
          <cell r="K17">
            <v>25348.999999999996</v>
          </cell>
          <cell r="L17">
            <v>33219</v>
          </cell>
          <cell r="M17">
            <v>17567</v>
          </cell>
          <cell r="N17">
            <v>13728</v>
          </cell>
          <cell r="O17">
            <v>29201</v>
          </cell>
          <cell r="P17">
            <v>29343</v>
          </cell>
          <cell r="Q17">
            <v>23348</v>
          </cell>
          <cell r="R17">
            <v>24848</v>
          </cell>
          <cell r="S17">
            <v>27103</v>
          </cell>
          <cell r="T17">
            <v>21088</v>
          </cell>
          <cell r="U17">
            <v>25688</v>
          </cell>
          <cell r="V17">
            <v>22135</v>
          </cell>
          <cell r="W17">
            <v>22668.999999999996</v>
          </cell>
          <cell r="X17">
            <v>23133</v>
          </cell>
          <cell r="Y17">
            <v>30815</v>
          </cell>
          <cell r="Z17">
            <v>24777</v>
          </cell>
          <cell r="AA17">
            <v>26970</v>
          </cell>
          <cell r="AB17">
            <v>27270.999999999985</v>
          </cell>
          <cell r="AC17">
            <v>29272.000000000018</v>
          </cell>
          <cell r="AD17">
            <v>15590.999999999991</v>
          </cell>
          <cell r="AE17">
            <v>26935.999999999993</v>
          </cell>
          <cell r="AF17">
            <v>24452</v>
          </cell>
          <cell r="AG17">
            <v>27052.010300429221</v>
          </cell>
          <cell r="AH17">
            <v>26210.731330472099</v>
          </cell>
          <cell r="AI17">
            <v>25596.952789699561</v>
          </cell>
          <cell r="AJ17">
            <v>28702.442060085836</v>
          </cell>
          <cell r="AK17">
            <v>31124.523605150211</v>
          </cell>
          <cell r="AL17">
            <v>30409.948497854049</v>
          </cell>
          <cell r="AM17">
            <v>34198.858369098707</v>
          </cell>
          <cell r="AN17">
            <v>29406.369098712388</v>
          </cell>
          <cell r="AO17">
            <v>28175.330472102982</v>
          </cell>
          <cell r="AP17">
            <v>26968.326180257489</v>
          </cell>
          <cell r="AQ17">
            <v>35426.008583690964</v>
          </cell>
          <cell r="AR17">
            <v>25631.210300429186</v>
          </cell>
          <cell r="AS17">
            <v>24701.004291845478</v>
          </cell>
          <cell r="AT17">
            <v>30393.273819742455</v>
          </cell>
          <cell r="AU17">
            <v>24594.012017167395</v>
          </cell>
          <cell r="AV17">
            <v>28135.622317596564</v>
          </cell>
          <cell r="AW17">
            <v>31278.328755364822</v>
          </cell>
          <cell r="AX17">
            <v>27455.575250357648</v>
          </cell>
          <cell r="AY17">
            <v>27455.5625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528.10416666666663</v>
          </cell>
          <cell r="BE17">
            <v>692.0625</v>
          </cell>
          <cell r="BF17">
            <v>365.97916666666669</v>
          </cell>
          <cell r="BG17">
            <v>286</v>
          </cell>
          <cell r="BH17">
            <v>608.35416666666663</v>
          </cell>
          <cell r="BI17">
            <v>611.3125</v>
          </cell>
          <cell r="BJ17">
            <v>486.41666666666669</v>
          </cell>
          <cell r="BK17">
            <v>517.66666666666663</v>
          </cell>
          <cell r="BL17">
            <v>564.64583333333337</v>
          </cell>
          <cell r="BM17">
            <v>439.33333333333331</v>
          </cell>
          <cell r="BN17">
            <v>535.16666666666663</v>
          </cell>
          <cell r="BO17">
            <v>461.14583333333331</v>
          </cell>
          <cell r="BP17">
            <v>472.27083333333326</v>
          </cell>
          <cell r="BQ17">
            <v>481.9375</v>
          </cell>
          <cell r="BR17">
            <v>641.97916666666663</v>
          </cell>
          <cell r="BS17">
            <v>516.1875</v>
          </cell>
          <cell r="BT17">
            <v>561.875</v>
          </cell>
          <cell r="BU17">
            <v>568.14583333333303</v>
          </cell>
          <cell r="BV17">
            <v>609.83333333333371</v>
          </cell>
          <cell r="BW17">
            <v>324.81249999999983</v>
          </cell>
          <cell r="BX17">
            <v>561.16666666666652</v>
          </cell>
          <cell r="BY17">
            <v>509.41666666666669</v>
          </cell>
          <cell r="BZ17">
            <v>563.58354792560874</v>
          </cell>
          <cell r="CA17">
            <v>546.05690271816877</v>
          </cell>
          <cell r="CB17">
            <v>533.26984978540747</v>
          </cell>
          <cell r="CC17">
            <v>597.96754291845491</v>
          </cell>
          <cell r="CD17">
            <v>648.42757510729609</v>
          </cell>
          <cell r="CE17">
            <v>633.54059370529274</v>
          </cell>
          <cell r="CF17">
            <v>712.47621602288973</v>
          </cell>
          <cell r="CG17">
            <v>612.63268955650813</v>
          </cell>
          <cell r="CH17">
            <v>586.98605150214541</v>
          </cell>
          <cell r="CI17">
            <v>561.84012875536439</v>
          </cell>
          <cell r="CJ17">
            <v>738.04184549356171</v>
          </cell>
          <cell r="CK17">
            <v>533.98354792560804</v>
          </cell>
          <cell r="CL17">
            <v>514.60425608011417</v>
          </cell>
          <cell r="CM17">
            <v>633.19320457796778</v>
          </cell>
          <cell r="CN17">
            <v>512.37525035765407</v>
          </cell>
          <cell r="CO17">
            <v>586.15879828326172</v>
          </cell>
          <cell r="CP17">
            <v>651.63184907010043</v>
          </cell>
          <cell r="CQ17">
            <v>571.99115104911778</v>
          </cell>
          <cell r="CS17">
            <v>583.38863257033881</v>
          </cell>
          <cell r="CT17">
            <v>604.95571351931289</v>
          </cell>
          <cell r="CU17">
            <v>606.45536927753903</v>
          </cell>
          <cell r="CV17">
            <v>-21.028162255603206</v>
          </cell>
          <cell r="CW17">
            <v>577.24241773962785</v>
          </cell>
          <cell r="CX17">
            <v>625.9838757749161</v>
          </cell>
          <cell r="CY17">
            <v>606.18834644730532</v>
          </cell>
          <cell r="CZ17">
            <v>606.18798828125</v>
          </cell>
          <cell r="DA17" t="str">
            <v>ZLE8OZ</v>
          </cell>
          <cell r="DB17">
            <v>626.64523724368166</v>
          </cell>
          <cell r="DC17">
            <v>625.9838757749161</v>
          </cell>
          <cell r="DD17">
            <v>626.64523724368166</v>
          </cell>
          <cell r="DE17">
            <v>-0.66136146876556268</v>
          </cell>
          <cell r="DF17">
            <v>386514.78233190282</v>
          </cell>
          <cell r="DG17">
            <v>20961709.65832914</v>
          </cell>
          <cell r="DH17">
            <v>0.57068491300893986</v>
          </cell>
          <cell r="DI17" t="str">
            <v>A</v>
          </cell>
        </row>
        <row r="18">
          <cell r="D18" t="str">
            <v>70M150</v>
          </cell>
          <cell r="E18">
            <v>1274.4000000000001</v>
          </cell>
          <cell r="F18">
            <v>25.55</v>
          </cell>
          <cell r="G18">
            <v>25.54998779296875</v>
          </cell>
          <cell r="H18">
            <v>25.54998779296875</v>
          </cell>
          <cell r="I18">
            <v>25.54998779296875</v>
          </cell>
          <cell r="J18">
            <v>25.54998779296875</v>
          </cell>
          <cell r="K18">
            <v>14594</v>
          </cell>
          <cell r="L18">
            <v>19690</v>
          </cell>
          <cell r="M18">
            <v>19502</v>
          </cell>
          <cell r="N18">
            <v>18297</v>
          </cell>
          <cell r="O18">
            <v>23570.999999999996</v>
          </cell>
          <cell r="P18">
            <v>26131.999999999996</v>
          </cell>
          <cell r="Q18">
            <v>16434</v>
          </cell>
          <cell r="R18">
            <v>20070.999999999996</v>
          </cell>
          <cell r="S18">
            <v>20544</v>
          </cell>
          <cell r="T18">
            <v>15125</v>
          </cell>
          <cell r="U18">
            <v>21580</v>
          </cell>
          <cell r="V18">
            <v>11842.999999999998</v>
          </cell>
          <cell r="W18">
            <v>24084</v>
          </cell>
          <cell r="X18">
            <v>19525</v>
          </cell>
          <cell r="Y18">
            <v>21403</v>
          </cell>
          <cell r="Z18">
            <v>20739</v>
          </cell>
          <cell r="AA18">
            <v>28900.999999999996</v>
          </cell>
          <cell r="AB18">
            <v>18479.000000000011</v>
          </cell>
          <cell r="AC18">
            <v>21968.999999999996</v>
          </cell>
          <cell r="AD18">
            <v>20105.999999999978</v>
          </cell>
          <cell r="AE18">
            <v>21400.555772994096</v>
          </cell>
          <cell r="AF18">
            <v>18994.696673189788</v>
          </cell>
          <cell r="AG18">
            <v>19622.999999999956</v>
          </cell>
          <cell r="AH18">
            <v>17495.999999999945</v>
          </cell>
          <cell r="AI18">
            <v>26063.749902152576</v>
          </cell>
          <cell r="AJ18">
            <v>24484.582778864911</v>
          </cell>
          <cell r="AK18">
            <v>29325.718590998018</v>
          </cell>
          <cell r="AL18">
            <v>35168.00000000008</v>
          </cell>
          <cell r="AM18">
            <v>20393.999999999949</v>
          </cell>
          <cell r="AN18">
            <v>31191.999999999938</v>
          </cell>
          <cell r="AO18">
            <v>29894.999999999953</v>
          </cell>
          <cell r="AP18">
            <v>32569.999999999956</v>
          </cell>
          <cell r="AQ18">
            <v>16259.999999999956</v>
          </cell>
          <cell r="AR18">
            <v>22719.363600782744</v>
          </cell>
          <cell r="AS18">
            <v>28821.468101761217</v>
          </cell>
          <cell r="AT18">
            <v>35521.16164383557</v>
          </cell>
          <cell r="AU18">
            <v>26682.545596868884</v>
          </cell>
          <cell r="AV18">
            <v>22773.927592954977</v>
          </cell>
          <cell r="AW18">
            <v>34322.187084148703</v>
          </cell>
          <cell r="AX18">
            <v>28473.442270058684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304.04166666666669</v>
          </cell>
          <cell r="BE18">
            <v>410.20833333333331</v>
          </cell>
          <cell r="BF18">
            <v>406.29166666666669</v>
          </cell>
          <cell r="BG18">
            <v>381.1875</v>
          </cell>
          <cell r="BH18">
            <v>491.06249999999994</v>
          </cell>
          <cell r="BI18">
            <v>544.41666666666663</v>
          </cell>
          <cell r="BJ18">
            <v>342.375</v>
          </cell>
          <cell r="BK18">
            <v>418.14583333333326</v>
          </cell>
          <cell r="BL18">
            <v>428</v>
          </cell>
          <cell r="BM18">
            <v>315.10416666666669</v>
          </cell>
          <cell r="BN18">
            <v>449.58333333333331</v>
          </cell>
          <cell r="BO18">
            <v>246.72916666666663</v>
          </cell>
          <cell r="BP18">
            <v>501.75</v>
          </cell>
          <cell r="BQ18">
            <v>406.77083333333331</v>
          </cell>
          <cell r="BR18">
            <v>445.89583333333331</v>
          </cell>
          <cell r="BS18">
            <v>432.0625</v>
          </cell>
          <cell r="BT18">
            <v>602.10416666666663</v>
          </cell>
          <cell r="BU18">
            <v>384.97916666666691</v>
          </cell>
          <cell r="BV18">
            <v>457.68749999999994</v>
          </cell>
          <cell r="BW18">
            <v>418.87499999999955</v>
          </cell>
          <cell r="BX18">
            <v>445.84491193737699</v>
          </cell>
          <cell r="BY18">
            <v>395.72284735812059</v>
          </cell>
          <cell r="BZ18">
            <v>408.81249999999909</v>
          </cell>
          <cell r="CA18">
            <v>364.49999999999886</v>
          </cell>
          <cell r="CB18">
            <v>542.99478962817864</v>
          </cell>
          <cell r="CC18">
            <v>510.09547455968567</v>
          </cell>
          <cell r="CD18">
            <v>610.952470645792</v>
          </cell>
          <cell r="CE18">
            <v>732.66666666666833</v>
          </cell>
          <cell r="CF18">
            <v>424.87499999999892</v>
          </cell>
          <cell r="CG18">
            <v>649.83333333333201</v>
          </cell>
          <cell r="CH18">
            <v>622.81249999999898</v>
          </cell>
          <cell r="CI18">
            <v>678.54166666666572</v>
          </cell>
          <cell r="CJ18">
            <v>338.74999999999909</v>
          </cell>
          <cell r="CK18">
            <v>473.32007501630716</v>
          </cell>
          <cell r="CL18">
            <v>600.44725212002538</v>
          </cell>
          <cell r="CM18">
            <v>740.02420091324109</v>
          </cell>
          <cell r="CN18">
            <v>555.88636660143504</v>
          </cell>
          <cell r="CO18">
            <v>474.45682485322868</v>
          </cell>
          <cell r="CP18">
            <v>715.04556425309795</v>
          </cell>
          <cell r="CQ18">
            <v>593.19671395955584</v>
          </cell>
          <cell r="CS18">
            <v>581.79625190258719</v>
          </cell>
          <cell r="CT18">
            <v>538.13538201239317</v>
          </cell>
          <cell r="CU18">
            <v>583.88828753533312</v>
          </cell>
          <cell r="CV18">
            <v>-81.811557539682781</v>
          </cell>
          <cell r="CW18">
            <v>590.12246412263494</v>
          </cell>
          <cell r="CX18">
            <v>619.94693955207595</v>
          </cell>
          <cell r="CY18">
            <v>575.21386306805755</v>
          </cell>
          <cell r="DA18" t="str">
            <v>70M150</v>
          </cell>
          <cell r="DB18">
            <v>617.90487062404895</v>
          </cell>
          <cell r="DC18">
            <v>619.94693955207595</v>
          </cell>
          <cell r="DD18">
            <v>619.94693955207595</v>
          </cell>
          <cell r="DE18">
            <v>2.0420689280269926</v>
          </cell>
          <cell r="DF18">
            <v>790060.37976516562</v>
          </cell>
          <cell r="DG18">
            <v>21751770.038094305</v>
          </cell>
          <cell r="DH18">
            <v>0.59219439608294744</v>
          </cell>
          <cell r="DI18" t="str">
            <v>A</v>
          </cell>
        </row>
        <row r="19">
          <cell r="D19" t="str">
            <v>ZLE.5L</v>
          </cell>
          <cell r="E19">
            <v>711</v>
          </cell>
          <cell r="F19">
            <v>18.7</v>
          </cell>
          <cell r="G19">
            <v>18.699996948242188</v>
          </cell>
          <cell r="H19">
            <v>18.699996948242188</v>
          </cell>
          <cell r="I19">
            <v>18.699996948242188</v>
          </cell>
          <cell r="J19">
            <v>18.699996948242188</v>
          </cell>
          <cell r="K19">
            <v>20040</v>
          </cell>
          <cell r="L19">
            <v>21287.000000000004</v>
          </cell>
          <cell r="M19">
            <v>15069</v>
          </cell>
          <cell r="N19">
            <v>15534</v>
          </cell>
          <cell r="O19">
            <v>18491</v>
          </cell>
          <cell r="P19">
            <v>19984</v>
          </cell>
          <cell r="Q19">
            <v>17588</v>
          </cell>
          <cell r="R19">
            <v>16686</v>
          </cell>
          <cell r="S19">
            <v>21745</v>
          </cell>
          <cell r="T19">
            <v>13538</v>
          </cell>
          <cell r="U19">
            <v>20432.000000000004</v>
          </cell>
          <cell r="V19">
            <v>15568</v>
          </cell>
          <cell r="W19">
            <v>17855</v>
          </cell>
          <cell r="X19">
            <v>16949</v>
          </cell>
          <cell r="Y19">
            <v>20764</v>
          </cell>
          <cell r="Z19">
            <v>19772.000000000004</v>
          </cell>
          <cell r="AA19">
            <v>20727.000000000004</v>
          </cell>
          <cell r="AB19">
            <v>21424.000000000033</v>
          </cell>
          <cell r="AC19">
            <v>20571.000000000036</v>
          </cell>
          <cell r="AD19">
            <v>12945.000000000005</v>
          </cell>
          <cell r="AE19">
            <v>21962.000000000033</v>
          </cell>
          <cell r="AF19">
            <v>18141.00374331553</v>
          </cell>
          <cell r="AG19">
            <v>23162.002139037464</v>
          </cell>
          <cell r="AH19">
            <v>19199.200534759384</v>
          </cell>
          <cell r="AI19">
            <v>18885.221925133719</v>
          </cell>
          <cell r="AJ19">
            <v>21377.320320855659</v>
          </cell>
          <cell r="AK19">
            <v>21485.489304812883</v>
          </cell>
          <cell r="AL19">
            <v>22016.98395721929</v>
          </cell>
          <cell r="AM19">
            <v>25584.550802139089</v>
          </cell>
          <cell r="AN19">
            <v>22363.339572192552</v>
          </cell>
          <cell r="AO19">
            <v>20986.237967914501</v>
          </cell>
          <cell r="AP19">
            <v>21434.524064171164</v>
          </cell>
          <cell r="AQ19">
            <v>23762.283422459939</v>
          </cell>
          <cell r="AR19">
            <v>20100.132620320892</v>
          </cell>
          <cell r="AS19">
            <v>21327.178074866326</v>
          </cell>
          <cell r="AT19">
            <v>21243.630481283431</v>
          </cell>
          <cell r="AU19">
            <v>18923.235828877041</v>
          </cell>
          <cell r="AV19">
            <v>21261.663101604303</v>
          </cell>
          <cell r="AW19">
            <v>23750.449197860984</v>
          </cell>
          <cell r="AX19">
            <v>21101.048217468826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556.66666666666663</v>
          </cell>
          <cell r="BE19">
            <v>591.30555555555566</v>
          </cell>
          <cell r="BF19">
            <v>418.58333333333331</v>
          </cell>
          <cell r="BG19">
            <v>431.5</v>
          </cell>
          <cell r="BH19">
            <v>513.63888888888891</v>
          </cell>
          <cell r="BI19">
            <v>555.11111111111109</v>
          </cell>
          <cell r="BJ19">
            <v>488.55555555555554</v>
          </cell>
          <cell r="BK19">
            <v>463.5</v>
          </cell>
          <cell r="BL19">
            <v>604.02777777777783</v>
          </cell>
          <cell r="BM19">
            <v>376.05555555555554</v>
          </cell>
          <cell r="BN19">
            <v>567.55555555555566</v>
          </cell>
          <cell r="BO19">
            <v>432.44444444444446</v>
          </cell>
          <cell r="BP19">
            <v>495.97222222222223</v>
          </cell>
          <cell r="BQ19">
            <v>470.80555555555554</v>
          </cell>
          <cell r="BR19">
            <v>576.77777777777783</v>
          </cell>
          <cell r="BS19">
            <v>549.22222222222229</v>
          </cell>
          <cell r="BT19">
            <v>575.75000000000011</v>
          </cell>
          <cell r="BU19">
            <v>595.111111111112</v>
          </cell>
          <cell r="BV19">
            <v>571.41666666666765</v>
          </cell>
          <cell r="BW19">
            <v>359.58333333333348</v>
          </cell>
          <cell r="BX19">
            <v>610.05555555555645</v>
          </cell>
          <cell r="BY19">
            <v>503.91677064765361</v>
          </cell>
          <cell r="BZ19">
            <v>643.38894830659626</v>
          </cell>
          <cell r="CA19">
            <v>533.31112596553839</v>
          </cell>
          <cell r="CB19">
            <v>524.58949792038106</v>
          </cell>
          <cell r="CC19">
            <v>593.81445335710168</v>
          </cell>
          <cell r="CD19">
            <v>596.8191473559134</v>
          </cell>
          <cell r="CE19">
            <v>611.58288770053582</v>
          </cell>
          <cell r="CF19">
            <v>710.68196672608576</v>
          </cell>
          <cell r="CG19">
            <v>621.20387700534866</v>
          </cell>
          <cell r="CH19">
            <v>582.95105466429175</v>
          </cell>
          <cell r="CI19">
            <v>595.40344622697683</v>
          </cell>
          <cell r="CJ19">
            <v>660.06342840166496</v>
          </cell>
          <cell r="CK19">
            <v>558.33701723113586</v>
          </cell>
          <cell r="CL19">
            <v>592.42161319073125</v>
          </cell>
          <cell r="CM19">
            <v>590.10084670231754</v>
          </cell>
          <cell r="CN19">
            <v>525.64543969102897</v>
          </cell>
          <cell r="CO19">
            <v>590.60175282234172</v>
          </cell>
          <cell r="CP19">
            <v>659.73469994058291</v>
          </cell>
          <cell r="CQ19">
            <v>586.140228263023</v>
          </cell>
          <cell r="CR19">
            <v>586.14013671875</v>
          </cell>
          <cell r="CS19">
            <v>591.99396415131787</v>
          </cell>
          <cell r="CT19">
            <v>600.23072638146232</v>
          </cell>
          <cell r="CU19">
            <v>608.22733585858691</v>
          </cell>
          <cell r="CV19">
            <v>-19.543003565063032</v>
          </cell>
          <cell r="CW19">
            <v>568.78267973856271</v>
          </cell>
          <cell r="CX19">
            <v>619.77372994652535</v>
          </cell>
          <cell r="CY19">
            <v>602.98437314319779</v>
          </cell>
          <cell r="DA19" t="str">
            <v>ZLE.5L</v>
          </cell>
          <cell r="DB19">
            <v>600.73882947118318</v>
          </cell>
          <cell r="DC19">
            <v>619.77372994652535</v>
          </cell>
          <cell r="DD19">
            <v>619.77372994652535</v>
          </cell>
          <cell r="DE19">
            <v>19.03490047534217</v>
          </cell>
          <cell r="DF19">
            <v>440659.12199197954</v>
          </cell>
          <cell r="DG19">
            <v>22192429.160086285</v>
          </cell>
          <cell r="DH19">
            <v>0.60419139045027781</v>
          </cell>
          <cell r="DI19" t="str">
            <v>A</v>
          </cell>
        </row>
        <row r="20">
          <cell r="D20" t="str">
            <v>ZONGAL</v>
          </cell>
          <cell r="E20">
            <v>700.5</v>
          </cell>
          <cell r="F20">
            <v>110.25</v>
          </cell>
          <cell r="G20">
            <v>110.25</v>
          </cell>
          <cell r="H20">
            <v>110.25</v>
          </cell>
          <cell r="I20">
            <v>110.25</v>
          </cell>
          <cell r="J20">
            <v>110.25</v>
          </cell>
          <cell r="K20">
            <v>2592.8611898016998</v>
          </cell>
          <cell r="L20">
            <v>2149</v>
          </cell>
          <cell r="M20">
            <v>2306.9999999999995</v>
          </cell>
          <cell r="N20">
            <v>2508</v>
          </cell>
          <cell r="O20">
            <v>2928</v>
          </cell>
          <cell r="P20">
            <v>2363</v>
          </cell>
          <cell r="Q20">
            <v>2958.9999999999995</v>
          </cell>
          <cell r="R20">
            <v>2359</v>
          </cell>
          <cell r="S20">
            <v>2963.9999999999995</v>
          </cell>
          <cell r="T20">
            <v>2905</v>
          </cell>
          <cell r="U20">
            <v>2681.9999999999995</v>
          </cell>
          <cell r="V20">
            <v>2778.9999999999995</v>
          </cell>
          <cell r="W20">
            <v>2558</v>
          </cell>
          <cell r="X20">
            <v>2733.9999999999995</v>
          </cell>
          <cell r="Y20">
            <v>2626</v>
          </cell>
          <cell r="Z20">
            <v>3058.9999999999995</v>
          </cell>
          <cell r="AA20">
            <v>3328.7999999999997</v>
          </cell>
          <cell r="AB20">
            <v>2321.0999999999995</v>
          </cell>
          <cell r="AC20">
            <v>4004.2000000000039</v>
          </cell>
          <cell r="AD20">
            <v>2125</v>
          </cell>
          <cell r="AE20">
            <v>3671.1999999999994</v>
          </cell>
          <cell r="AF20">
            <v>3213.5902040816327</v>
          </cell>
          <cell r="AG20">
            <v>4159</v>
          </cell>
          <cell r="AH20">
            <v>2819</v>
          </cell>
          <cell r="AI20">
            <v>2613</v>
          </cell>
          <cell r="AJ20">
            <v>3499.999818594104</v>
          </cell>
          <cell r="AK20">
            <v>3712</v>
          </cell>
          <cell r="AL20">
            <v>3559</v>
          </cell>
          <cell r="AM20">
            <v>3786</v>
          </cell>
          <cell r="AN20">
            <v>3177.8167800453502</v>
          </cell>
          <cell r="AO20">
            <v>3912.1387755102051</v>
          </cell>
          <cell r="AP20">
            <v>3961.0145124716578</v>
          </cell>
          <cell r="AQ20">
            <v>3196.6811791383216</v>
          </cell>
          <cell r="AR20">
            <v>3410.5424943310654</v>
          </cell>
          <cell r="AS20">
            <v>4873.5805895691628</v>
          </cell>
          <cell r="AT20">
            <v>3333.4840816326537</v>
          </cell>
          <cell r="AU20">
            <v>4327.3496598639467</v>
          </cell>
          <cell r="AV20">
            <v>3869.2047165532881</v>
          </cell>
          <cell r="AW20">
            <v>4553.810249433106</v>
          </cell>
          <cell r="AX20">
            <v>4061.3286318972041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432.14353163361665</v>
          </cell>
          <cell r="BE20">
            <v>358.16666666666669</v>
          </cell>
          <cell r="BF20">
            <v>384.49999999999994</v>
          </cell>
          <cell r="BG20">
            <v>418</v>
          </cell>
          <cell r="BH20">
            <v>488</v>
          </cell>
          <cell r="BI20">
            <v>393.83333333333331</v>
          </cell>
          <cell r="BJ20">
            <v>493.16666666666657</v>
          </cell>
          <cell r="BK20">
            <v>393.16666666666669</v>
          </cell>
          <cell r="BL20">
            <v>493.99999999999994</v>
          </cell>
          <cell r="BM20">
            <v>484.16666666666669</v>
          </cell>
          <cell r="BN20">
            <v>446.99999999999994</v>
          </cell>
          <cell r="BO20">
            <v>463.16666666666657</v>
          </cell>
          <cell r="BP20">
            <v>426.33333333333331</v>
          </cell>
          <cell r="BQ20">
            <v>455.66666666666657</v>
          </cell>
          <cell r="BR20">
            <v>437.66666666666669</v>
          </cell>
          <cell r="BS20">
            <v>509.83333333333326</v>
          </cell>
          <cell r="BT20">
            <v>554.79999999999995</v>
          </cell>
          <cell r="BU20">
            <v>386.84999999999991</v>
          </cell>
          <cell r="BV20">
            <v>667.36666666666736</v>
          </cell>
          <cell r="BW20">
            <v>354.16666666666669</v>
          </cell>
          <cell r="BX20">
            <v>611.86666666666656</v>
          </cell>
          <cell r="BY20">
            <v>535.59836734693874</v>
          </cell>
          <cell r="BZ20">
            <v>693.16666666666663</v>
          </cell>
          <cell r="CA20">
            <v>469.83333333333331</v>
          </cell>
          <cell r="CB20">
            <v>435.5</v>
          </cell>
          <cell r="CC20">
            <v>583.33330309901737</v>
          </cell>
          <cell r="CD20">
            <v>618.66666666666663</v>
          </cell>
          <cell r="CE20">
            <v>593.16666666666663</v>
          </cell>
          <cell r="CF20">
            <v>631</v>
          </cell>
          <cell r="CG20">
            <v>529.63613000755834</v>
          </cell>
          <cell r="CH20">
            <v>652.02312925170088</v>
          </cell>
          <cell r="CI20">
            <v>660.169085411943</v>
          </cell>
          <cell r="CJ20">
            <v>532.78019652305363</v>
          </cell>
          <cell r="CK20">
            <v>568.42374905517761</v>
          </cell>
          <cell r="CL20">
            <v>812.26343159486044</v>
          </cell>
          <cell r="CM20">
            <v>555.58068027210891</v>
          </cell>
          <cell r="CN20">
            <v>721.22494331065775</v>
          </cell>
          <cell r="CO20">
            <v>644.86745275888131</v>
          </cell>
          <cell r="CP20">
            <v>758.96837490551763</v>
          </cell>
          <cell r="CQ20">
            <v>676.88810531620061</v>
          </cell>
          <cell r="CR20">
            <v>676.8876953125</v>
          </cell>
          <cell r="CS20">
            <v>708.3535903250189</v>
          </cell>
          <cell r="CT20">
            <v>617.2620143613002</v>
          </cell>
          <cell r="CU20">
            <v>638.34198664651046</v>
          </cell>
          <cell r="CV20">
            <v>3.1517346938776427</v>
          </cell>
          <cell r="CW20">
            <v>640.55769211388269</v>
          </cell>
          <cell r="CX20">
            <v>614.11027966742256</v>
          </cell>
          <cell r="CY20">
            <v>626.65017762660625</v>
          </cell>
          <cell r="DA20" t="str">
            <v>ZONGAL</v>
          </cell>
          <cell r="DB20">
            <v>598.38887881078358</v>
          </cell>
          <cell r="DC20">
            <v>617.2620143613002</v>
          </cell>
          <cell r="DD20">
            <v>617.2620143613002</v>
          </cell>
          <cell r="DE20">
            <v>18.873135550516622</v>
          </cell>
          <cell r="DF20">
            <v>432392.04106009076</v>
          </cell>
          <cell r="DG20">
            <v>22624821.201146375</v>
          </cell>
          <cell r="DH20">
            <v>0.61596331260549597</v>
          </cell>
          <cell r="DI20" t="str">
            <v>A</v>
          </cell>
        </row>
        <row r="21">
          <cell r="D21" t="str">
            <v>ZLELIT</v>
          </cell>
          <cell r="E21">
            <v>849.59999999999991</v>
          </cell>
          <cell r="F21">
            <v>30.75</v>
          </cell>
          <cell r="G21">
            <v>30.75</v>
          </cell>
          <cell r="H21">
            <v>30.75</v>
          </cell>
          <cell r="I21">
            <v>30.75</v>
          </cell>
          <cell r="J21">
            <v>30.75</v>
          </cell>
          <cell r="K21">
            <v>11283.29105691057</v>
          </cell>
          <cell r="L21">
            <v>12539.832520325202</v>
          </cell>
          <cell r="M21">
            <v>8938.1983739837397</v>
          </cell>
          <cell r="N21">
            <v>7710.3804878048786</v>
          </cell>
          <cell r="O21">
            <v>10131.471544715447</v>
          </cell>
          <cell r="P21">
            <v>11360.276422764227</v>
          </cell>
          <cell r="Q21">
            <v>10521.333333333334</v>
          </cell>
          <cell r="R21">
            <v>9434.6552845528458</v>
          </cell>
          <cell r="S21">
            <v>12240.673170731709</v>
          </cell>
          <cell r="T21">
            <v>9656.9804878048781</v>
          </cell>
          <cell r="U21">
            <v>10685.260162601626</v>
          </cell>
          <cell r="V21">
            <v>9952.2861788617884</v>
          </cell>
          <cell r="W21">
            <v>10414.468292682928</v>
          </cell>
          <cell r="X21">
            <v>9095.8585365853669</v>
          </cell>
          <cell r="Y21">
            <v>11919.598373983741</v>
          </cell>
          <cell r="Z21">
            <v>11068.936585365853</v>
          </cell>
          <cell r="AA21">
            <v>10616.858536585367</v>
          </cell>
          <cell r="AB21">
            <v>11707.897560975613</v>
          </cell>
          <cell r="AC21">
            <v>13034.052032520329</v>
          </cell>
          <cell r="AD21">
            <v>7699</v>
          </cell>
          <cell r="AE21">
            <v>12433</v>
          </cell>
          <cell r="AF21">
            <v>12443.999024390243</v>
          </cell>
          <cell r="AG21">
            <v>14287.003902439026</v>
          </cell>
          <cell r="AH21">
            <v>10827.673170731716</v>
          </cell>
          <cell r="AI21">
            <v>11837.473170731713</v>
          </cell>
          <cell r="AJ21">
            <v>12996.964878048801</v>
          </cell>
          <cell r="AK21">
            <v>13046.106016260172</v>
          </cell>
          <cell r="AL21">
            <v>13231.162601626014</v>
          </cell>
          <cell r="AM21">
            <v>15395.406504065037</v>
          </cell>
          <cell r="AN21">
            <v>12771.782113821138</v>
          </cell>
          <cell r="AO21">
            <v>14844.747967479674</v>
          </cell>
          <cell r="AP21">
            <v>13622</v>
          </cell>
          <cell r="AQ21">
            <v>15238.016260162602</v>
          </cell>
          <cell r="AR21">
            <v>14227.993495934961</v>
          </cell>
          <cell r="AS21">
            <v>12756.975609756115</v>
          </cell>
          <cell r="AT21">
            <v>14823.02373983739</v>
          </cell>
          <cell r="AU21">
            <v>12102.080975609742</v>
          </cell>
          <cell r="AV21">
            <v>12614.003902439012</v>
          </cell>
          <cell r="AW21">
            <v>15881.764878048765</v>
          </cell>
          <cell r="AX21">
            <v>13734.307100270998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470.13712737127372</v>
          </cell>
          <cell r="BE21">
            <v>522.49302168021677</v>
          </cell>
          <cell r="BF21">
            <v>372.42493224932247</v>
          </cell>
          <cell r="BG21">
            <v>321.26585365853663</v>
          </cell>
          <cell r="BH21">
            <v>422.14464769647697</v>
          </cell>
          <cell r="BI21">
            <v>473.34485094850947</v>
          </cell>
          <cell r="BJ21">
            <v>438.38888888888891</v>
          </cell>
          <cell r="BK21">
            <v>393.11063685636856</v>
          </cell>
          <cell r="BL21">
            <v>510.02804878048784</v>
          </cell>
          <cell r="BM21">
            <v>402.37418699186992</v>
          </cell>
          <cell r="BN21">
            <v>445.21917344173443</v>
          </cell>
          <cell r="BO21">
            <v>414.67859078590783</v>
          </cell>
          <cell r="BP21">
            <v>433.93617886178868</v>
          </cell>
          <cell r="BQ21">
            <v>378.99410569105697</v>
          </cell>
          <cell r="BR21">
            <v>496.64993224932255</v>
          </cell>
          <cell r="BS21">
            <v>461.20569105691055</v>
          </cell>
          <cell r="BT21">
            <v>442.36910569105697</v>
          </cell>
          <cell r="BU21">
            <v>487.82906504065051</v>
          </cell>
          <cell r="BV21">
            <v>543.08550135501366</v>
          </cell>
          <cell r="BW21">
            <v>320.79166666666669</v>
          </cell>
          <cell r="BX21">
            <v>518.04166666666663</v>
          </cell>
          <cell r="BY21">
            <v>518.4999593495935</v>
          </cell>
          <cell r="BZ21">
            <v>595.29182926829276</v>
          </cell>
          <cell r="CA21">
            <v>451.15304878048818</v>
          </cell>
          <cell r="CB21">
            <v>493.22804878048805</v>
          </cell>
          <cell r="CC21">
            <v>541.54020325203339</v>
          </cell>
          <cell r="CD21">
            <v>543.58775067750719</v>
          </cell>
          <cell r="CE21">
            <v>551.29844173441722</v>
          </cell>
          <cell r="CF21">
            <v>641.47527100270986</v>
          </cell>
          <cell r="CG21">
            <v>532.15758807588077</v>
          </cell>
          <cell r="CH21">
            <v>618.53116531165313</v>
          </cell>
          <cell r="CI21">
            <v>567.58333333333337</v>
          </cell>
          <cell r="CJ21">
            <v>634.91734417344173</v>
          </cell>
          <cell r="CK21">
            <v>592.83306233062342</v>
          </cell>
          <cell r="CL21">
            <v>531.54065040650482</v>
          </cell>
          <cell r="CM21">
            <v>617.62598915989122</v>
          </cell>
          <cell r="CN21">
            <v>504.25337398373927</v>
          </cell>
          <cell r="CO21">
            <v>525.58349593495882</v>
          </cell>
          <cell r="CP21">
            <v>661.74020325203185</v>
          </cell>
          <cell r="CQ21">
            <v>572.26279584462486</v>
          </cell>
          <cell r="CR21">
            <v>572.2626953125</v>
          </cell>
          <cell r="CS21">
            <v>563.85902439024323</v>
          </cell>
          <cell r="CT21">
            <v>594.22926151761533</v>
          </cell>
          <cell r="CU21">
            <v>581.62832655826548</v>
          </cell>
          <cell r="CV21">
            <v>18.457003161698367</v>
          </cell>
          <cell r="CW21">
            <v>549.15428635952981</v>
          </cell>
          <cell r="CX21">
            <v>575.77225835591696</v>
          </cell>
          <cell r="CY21">
            <v>571.78228884372174</v>
          </cell>
          <cell r="DA21" t="str">
            <v>ZLELIT</v>
          </cell>
          <cell r="DB21">
            <v>545.4754652213187</v>
          </cell>
          <cell r="DC21">
            <v>594.22926151761533</v>
          </cell>
          <cell r="DD21">
            <v>594.22926151761533</v>
          </cell>
          <cell r="DE21">
            <v>48.753796296296628</v>
          </cell>
          <cell r="DF21">
            <v>504857.18058536592</v>
          </cell>
          <cell r="DG21">
            <v>23129678.381731741</v>
          </cell>
          <cell r="DH21">
            <v>0.62970810636900543</v>
          </cell>
          <cell r="DI21" t="str">
            <v>A</v>
          </cell>
        </row>
        <row r="22">
          <cell r="D22" t="str">
            <v>ZLE4OZ</v>
          </cell>
          <cell r="E22">
            <v>554.4</v>
          </cell>
          <cell r="F22">
            <v>7.3</v>
          </cell>
          <cell r="G22">
            <v>7.2999992370605469</v>
          </cell>
          <cell r="H22">
            <v>7.2999992370605469</v>
          </cell>
          <cell r="I22">
            <v>7.2999992370605469</v>
          </cell>
          <cell r="J22">
            <v>7.2999992370605469</v>
          </cell>
          <cell r="K22">
            <v>26636</v>
          </cell>
          <cell r="L22">
            <v>36753.000000000007</v>
          </cell>
          <cell r="M22">
            <v>18396</v>
          </cell>
          <cell r="N22">
            <v>23591</v>
          </cell>
          <cell r="O22">
            <v>29394.000000000004</v>
          </cell>
          <cell r="P22">
            <v>30936</v>
          </cell>
          <cell r="Q22">
            <v>26481</v>
          </cell>
          <cell r="R22">
            <v>26724.000000000004</v>
          </cell>
          <cell r="S22">
            <v>32446</v>
          </cell>
          <cell r="T22">
            <v>19162</v>
          </cell>
          <cell r="U22">
            <v>25837</v>
          </cell>
          <cell r="V22">
            <v>21188</v>
          </cell>
          <cell r="W22">
            <v>28390</v>
          </cell>
          <cell r="X22">
            <v>24034.000000000004</v>
          </cell>
          <cell r="Y22">
            <v>29665</v>
          </cell>
          <cell r="Z22">
            <v>27327</v>
          </cell>
          <cell r="AA22">
            <v>27858</v>
          </cell>
          <cell r="AB22">
            <v>29326.000000000033</v>
          </cell>
          <cell r="AC22">
            <v>31954.999999999956</v>
          </cell>
          <cell r="AD22">
            <v>15619.000000000007</v>
          </cell>
          <cell r="AE22">
            <v>27297.999999999975</v>
          </cell>
          <cell r="AF22">
            <v>25615.999999999993</v>
          </cell>
          <cell r="AG22">
            <v>26827.0082191781</v>
          </cell>
          <cell r="AH22">
            <v>23578.227397260256</v>
          </cell>
          <cell r="AI22">
            <v>25142.534246575338</v>
          </cell>
          <cell r="AJ22">
            <v>27249.293150684953</v>
          </cell>
          <cell r="AK22">
            <v>29853.52739726027</v>
          </cell>
          <cell r="AL22">
            <v>28666.212328767109</v>
          </cell>
          <cell r="AM22">
            <v>32186.787671232876</v>
          </cell>
          <cell r="AN22">
            <v>31237.349315068492</v>
          </cell>
          <cell r="AO22">
            <v>29745.965753424665</v>
          </cell>
          <cell r="AP22">
            <v>25807.554794520536</v>
          </cell>
          <cell r="AQ22">
            <v>31563.136986301372</v>
          </cell>
          <cell r="AR22">
            <v>20374.593150684948</v>
          </cell>
          <cell r="AS22">
            <v>23707.828767123301</v>
          </cell>
          <cell r="AT22">
            <v>31228.078082191805</v>
          </cell>
          <cell r="AU22">
            <v>24963.383561643874</v>
          </cell>
          <cell r="AV22">
            <v>26613.719178082221</v>
          </cell>
          <cell r="AW22">
            <v>33128.184931506883</v>
          </cell>
          <cell r="AX22">
            <v>26669.297945205504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369.94444444444446</v>
          </cell>
          <cell r="BE22">
            <v>510.45833333333343</v>
          </cell>
          <cell r="BF22">
            <v>255.5</v>
          </cell>
          <cell r="BG22">
            <v>327.65277777777777</v>
          </cell>
          <cell r="BH22">
            <v>408.25000000000006</v>
          </cell>
          <cell r="BI22">
            <v>429.66666666666669</v>
          </cell>
          <cell r="BJ22">
            <v>367.79166666666669</v>
          </cell>
          <cell r="BK22">
            <v>371.16666666666674</v>
          </cell>
          <cell r="BL22">
            <v>450.63888888888891</v>
          </cell>
          <cell r="BM22">
            <v>266.13888888888891</v>
          </cell>
          <cell r="BN22">
            <v>358.84722222222223</v>
          </cell>
          <cell r="BO22">
            <v>294.27777777777777</v>
          </cell>
          <cell r="BP22">
            <v>394.30555555555554</v>
          </cell>
          <cell r="BQ22">
            <v>333.8055555555556</v>
          </cell>
          <cell r="BR22">
            <v>412.01388888888891</v>
          </cell>
          <cell r="BS22">
            <v>379.54166666666669</v>
          </cell>
          <cell r="BT22">
            <v>386.91666666666669</v>
          </cell>
          <cell r="BU22">
            <v>407.305555555556</v>
          </cell>
          <cell r="BV22">
            <v>443.81944444444383</v>
          </cell>
          <cell r="BW22">
            <v>216.93055555555566</v>
          </cell>
          <cell r="BX22">
            <v>379.13888888888852</v>
          </cell>
          <cell r="BY22">
            <v>355.77777777777766</v>
          </cell>
          <cell r="BZ22">
            <v>372.5973363774736</v>
          </cell>
          <cell r="CA22">
            <v>327.47538051750354</v>
          </cell>
          <cell r="CB22">
            <v>349.20186453576861</v>
          </cell>
          <cell r="CC22">
            <v>378.46240487062437</v>
          </cell>
          <cell r="CD22">
            <v>414.6323249619482</v>
          </cell>
          <cell r="CE22">
            <v>398.14183789954319</v>
          </cell>
          <cell r="CF22">
            <v>447.03871765601218</v>
          </cell>
          <cell r="CG22">
            <v>433.85207382039573</v>
          </cell>
          <cell r="CH22">
            <v>413.13841324200922</v>
          </cell>
          <cell r="CI22">
            <v>358.43826103500743</v>
          </cell>
          <cell r="CJ22">
            <v>438.37690258751906</v>
          </cell>
          <cell r="CK22">
            <v>282.98046042617983</v>
          </cell>
          <cell r="CL22">
            <v>329.27539954337919</v>
          </cell>
          <cell r="CM22">
            <v>433.7233066971084</v>
          </cell>
          <cell r="CN22">
            <v>346.71366057838713</v>
          </cell>
          <cell r="CO22">
            <v>369.63498858447531</v>
          </cell>
          <cell r="CP22">
            <v>460.11367960426224</v>
          </cell>
          <cell r="CQ22">
            <v>370.40691590563205</v>
          </cell>
          <cell r="CR22">
            <v>370.40673828125</v>
          </cell>
          <cell r="CS22">
            <v>392.15410958904158</v>
          </cell>
          <cell r="CT22">
            <v>371.08901731354661</v>
          </cell>
          <cell r="CU22">
            <v>392.61897513952323</v>
          </cell>
          <cell r="CV22">
            <v>-39.784587455606129</v>
          </cell>
          <cell r="CW22">
            <v>383.35731861999028</v>
          </cell>
          <cell r="CX22">
            <v>410.87360476915273</v>
          </cell>
          <cell r="CY22">
            <v>388.82886225266384</v>
          </cell>
          <cell r="DA22" t="str">
            <v>ZLE4OZ</v>
          </cell>
          <cell r="DB22">
            <v>397.07885591070556</v>
          </cell>
          <cell r="DC22">
            <v>410.87360476915273</v>
          </cell>
          <cell r="DD22">
            <v>410.87360476915273</v>
          </cell>
          <cell r="DE22">
            <v>13.794748858447178</v>
          </cell>
          <cell r="DF22">
            <v>227788.32648401827</v>
          </cell>
          <cell r="DG22">
            <v>23357466.708215758</v>
          </cell>
          <cell r="DH22">
            <v>0.63590966928552684</v>
          </cell>
          <cell r="DI22" t="str">
            <v>A</v>
          </cell>
        </row>
        <row r="23">
          <cell r="D23" t="str">
            <v>ZRL8OZ</v>
          </cell>
          <cell r="E23">
            <v>616.79999999999995</v>
          </cell>
          <cell r="F23">
            <v>11.65</v>
          </cell>
          <cell r="G23">
            <v>11.649993896484375</v>
          </cell>
          <cell r="H23">
            <v>11.649993896484375</v>
          </cell>
          <cell r="I23">
            <v>11.649993896484375</v>
          </cell>
          <cell r="J23">
            <v>11.649993896484375</v>
          </cell>
          <cell r="K23">
            <v>16467</v>
          </cell>
          <cell r="L23">
            <v>14708</v>
          </cell>
          <cell r="M23">
            <v>12616</v>
          </cell>
          <cell r="N23">
            <v>11651</v>
          </cell>
          <cell r="O23">
            <v>15970</v>
          </cell>
          <cell r="P23">
            <v>15525.999999999998</v>
          </cell>
          <cell r="Q23">
            <v>11856</v>
          </cell>
          <cell r="R23">
            <v>12661.999999999998</v>
          </cell>
          <cell r="S23">
            <v>17064</v>
          </cell>
          <cell r="T23">
            <v>11311</v>
          </cell>
          <cell r="U23">
            <v>12206.999999999998</v>
          </cell>
          <cell r="V23">
            <v>10595</v>
          </cell>
          <cell r="W23">
            <v>11876</v>
          </cell>
          <cell r="X23">
            <v>13406.999999999998</v>
          </cell>
          <cell r="Y23">
            <v>16044</v>
          </cell>
          <cell r="Z23">
            <v>10870</v>
          </cell>
          <cell r="AA23">
            <v>11593</v>
          </cell>
          <cell r="AB23">
            <v>14343.999999999991</v>
          </cell>
          <cell r="AC23">
            <v>14076.000000000029</v>
          </cell>
          <cell r="AD23">
            <v>7877.9999999999945</v>
          </cell>
          <cell r="AE23">
            <v>13258.999999999993</v>
          </cell>
          <cell r="AF23">
            <v>12830.999999999987</v>
          </cell>
          <cell r="AG23">
            <v>11687.999999999996</v>
          </cell>
          <cell r="AH23">
            <v>11686.714163090131</v>
          </cell>
          <cell r="AI23">
            <v>10464.161373390563</v>
          </cell>
          <cell r="AJ23">
            <v>13589.387982832628</v>
          </cell>
          <cell r="AK23">
            <v>14479.493562231763</v>
          </cell>
          <cell r="AL23">
            <v>13888.51502145923</v>
          </cell>
          <cell r="AM23">
            <v>17914.231759656661</v>
          </cell>
          <cell r="AN23">
            <v>15342.643776824045</v>
          </cell>
          <cell r="AO23">
            <v>14783.639484978543</v>
          </cell>
          <cell r="AP23">
            <v>12688.686695278979</v>
          </cell>
          <cell r="AQ23">
            <v>18799.416309012871</v>
          </cell>
          <cell r="AR23">
            <v>10181.266094420604</v>
          </cell>
          <cell r="AS23">
            <v>12632.283261802573</v>
          </cell>
          <cell r="AT23">
            <v>13040.780257510734</v>
          </cell>
          <cell r="AU23">
            <v>13008.613733905591</v>
          </cell>
          <cell r="AV23">
            <v>14495.212017167394</v>
          </cell>
          <cell r="AW23">
            <v>17008.609442060093</v>
          </cell>
          <cell r="AX23">
            <v>13394.4608011445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343.0625</v>
          </cell>
          <cell r="BE23">
            <v>306.41666666666669</v>
          </cell>
          <cell r="BF23">
            <v>262.83333333333331</v>
          </cell>
          <cell r="BG23">
            <v>242.72916666666666</v>
          </cell>
          <cell r="BH23">
            <v>332.70833333333331</v>
          </cell>
          <cell r="BI23">
            <v>323.45833333333331</v>
          </cell>
          <cell r="BJ23">
            <v>247</v>
          </cell>
          <cell r="BK23">
            <v>263.79166666666663</v>
          </cell>
          <cell r="BL23">
            <v>355.5</v>
          </cell>
          <cell r="BM23">
            <v>235.64583333333334</v>
          </cell>
          <cell r="BN23">
            <v>254.31249999999997</v>
          </cell>
          <cell r="BO23">
            <v>220.72916666666666</v>
          </cell>
          <cell r="BP23">
            <v>247.41666666666666</v>
          </cell>
          <cell r="BQ23">
            <v>279.31249999999994</v>
          </cell>
          <cell r="BR23">
            <v>334.25</v>
          </cell>
          <cell r="BS23">
            <v>226.45833333333334</v>
          </cell>
          <cell r="BT23">
            <v>241.52083333333334</v>
          </cell>
          <cell r="BU23">
            <v>298.83333333333314</v>
          </cell>
          <cell r="BV23">
            <v>293.25000000000063</v>
          </cell>
          <cell r="BW23">
            <v>164.12499999999989</v>
          </cell>
          <cell r="BX23">
            <v>276.22916666666652</v>
          </cell>
          <cell r="BY23">
            <v>267.31249999999972</v>
          </cell>
          <cell r="BZ23">
            <v>243.49999999999991</v>
          </cell>
          <cell r="CA23">
            <v>243.47321173104442</v>
          </cell>
          <cell r="CB23">
            <v>218.00336194563673</v>
          </cell>
          <cell r="CC23">
            <v>283.1122496423464</v>
          </cell>
          <cell r="CD23">
            <v>301.65611587982841</v>
          </cell>
          <cell r="CE23">
            <v>289.3440629470673</v>
          </cell>
          <cell r="CF23">
            <v>373.21316165951379</v>
          </cell>
          <cell r="CG23">
            <v>319.63841201716758</v>
          </cell>
          <cell r="CH23">
            <v>307.99248927038633</v>
          </cell>
          <cell r="CI23">
            <v>264.34763948497874</v>
          </cell>
          <cell r="CJ23">
            <v>391.65450643776813</v>
          </cell>
          <cell r="CK23">
            <v>212.10971030042924</v>
          </cell>
          <cell r="CL23">
            <v>263.17256795422026</v>
          </cell>
          <cell r="CM23">
            <v>271.68292203147365</v>
          </cell>
          <cell r="CN23">
            <v>271.01278612303315</v>
          </cell>
          <cell r="CO23">
            <v>301.98358369098736</v>
          </cell>
          <cell r="CP23">
            <v>354.34603004291858</v>
          </cell>
          <cell r="CQ23">
            <v>279.05126669051037</v>
          </cell>
          <cell r="CR23">
            <v>279.051025390625</v>
          </cell>
          <cell r="CS23">
            <v>309.11413328564635</v>
          </cell>
          <cell r="CT23">
            <v>284.65492668097284</v>
          </cell>
          <cell r="CU23">
            <v>301.70815599666201</v>
          </cell>
          <cell r="CV23">
            <v>-24.710386862184237</v>
          </cell>
          <cell r="CW23">
            <v>281.55976394849807</v>
          </cell>
          <cell r="CX23">
            <v>309.36531354315707</v>
          </cell>
          <cell r="CY23">
            <v>297.31732981640454</v>
          </cell>
          <cell r="DA23" t="str">
            <v>ZRL8OZ</v>
          </cell>
          <cell r="DB23">
            <v>291.37080948974722</v>
          </cell>
          <cell r="DC23">
            <v>309.36531354315707</v>
          </cell>
          <cell r="DD23">
            <v>309.36531354315707</v>
          </cell>
          <cell r="DE23">
            <v>17.994504053409855</v>
          </cell>
          <cell r="DF23">
            <v>190816.52539341926</v>
          </cell>
          <cell r="DG23">
            <v>23548283.233609177</v>
          </cell>
          <cell r="DH23">
            <v>0.64110467074150501</v>
          </cell>
          <cell r="DI23" t="str">
            <v>A</v>
          </cell>
        </row>
        <row r="24">
          <cell r="D24" t="str">
            <v>DJS026</v>
          </cell>
          <cell r="E24">
            <v>1752</v>
          </cell>
          <cell r="F24">
            <v>3.65</v>
          </cell>
          <cell r="G24">
            <v>3.6499996185302734</v>
          </cell>
          <cell r="H24">
            <v>3.6499996185302734</v>
          </cell>
          <cell r="I24">
            <v>3.6499996185302734</v>
          </cell>
          <cell r="J24">
            <v>3.6499996185302734</v>
          </cell>
          <cell r="K24">
            <v>99043</v>
          </cell>
          <cell r="L24">
            <v>142338</v>
          </cell>
          <cell r="M24">
            <v>156833</v>
          </cell>
          <cell r="N24">
            <v>166947.00000000003</v>
          </cell>
          <cell r="O24">
            <v>140626</v>
          </cell>
          <cell r="P24">
            <v>235618</v>
          </cell>
          <cell r="Q24">
            <v>183057.00000000003</v>
          </cell>
          <cell r="R24">
            <v>97286.000000000015</v>
          </cell>
          <cell r="S24">
            <v>129505</v>
          </cell>
          <cell r="T24">
            <v>139339</v>
          </cell>
          <cell r="U24">
            <v>198634</v>
          </cell>
          <cell r="V24">
            <v>138040</v>
          </cell>
          <cell r="W24">
            <v>116714</v>
          </cell>
          <cell r="X24">
            <v>139166</v>
          </cell>
          <cell r="Y24">
            <v>186146</v>
          </cell>
          <cell r="Z24">
            <v>100421.00000000001</v>
          </cell>
          <cell r="AA24">
            <v>124279</v>
          </cell>
          <cell r="AB24">
            <v>126421.99999999988</v>
          </cell>
          <cell r="AC24">
            <v>136888.99999999962</v>
          </cell>
          <cell r="AD24">
            <v>89870.99999999984</v>
          </cell>
          <cell r="AE24">
            <v>144387.99999999956</v>
          </cell>
          <cell r="AF24">
            <v>134706.55068493119</v>
          </cell>
          <cell r="AG24">
            <v>160849.30958904099</v>
          </cell>
          <cell r="AH24">
            <v>150436.58630136965</v>
          </cell>
          <cell r="AI24">
            <v>157811.23287671228</v>
          </cell>
          <cell r="AJ24">
            <v>172366.58082191809</v>
          </cell>
          <cell r="AK24">
            <v>135674.25753424619</v>
          </cell>
          <cell r="AL24">
            <v>128343.14246575318</v>
          </cell>
          <cell r="AM24">
            <v>127339.12328767085</v>
          </cell>
          <cell r="AN24">
            <v>106409.07671232865</v>
          </cell>
          <cell r="AO24">
            <v>98243.999999999884</v>
          </cell>
          <cell r="AP24">
            <v>96304.999999999884</v>
          </cell>
          <cell r="AQ24">
            <v>130217.9999999999</v>
          </cell>
          <cell r="AR24">
            <v>112218.29041095893</v>
          </cell>
          <cell r="AS24">
            <v>130446.07397260271</v>
          </cell>
          <cell r="AT24">
            <v>138191.49041095897</v>
          </cell>
          <cell r="AU24">
            <v>127188.44383561643</v>
          </cell>
          <cell r="AV24">
            <v>136491.495890411</v>
          </cell>
          <cell r="AW24">
            <v>179307.93698630223</v>
          </cell>
          <cell r="AX24">
            <v>137307.28858447506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206.33958333333334</v>
          </cell>
          <cell r="BE24">
            <v>296.53750000000002</v>
          </cell>
          <cell r="BF24">
            <v>326.73541666666665</v>
          </cell>
          <cell r="BG24">
            <v>347.80625000000003</v>
          </cell>
          <cell r="BH24">
            <v>292.97083333333336</v>
          </cell>
          <cell r="BI24">
            <v>490.87083333333334</v>
          </cell>
          <cell r="BJ24">
            <v>381.36875000000003</v>
          </cell>
          <cell r="BK24">
            <v>202.6791666666667</v>
          </cell>
          <cell r="BL24">
            <v>269.80208333333331</v>
          </cell>
          <cell r="BM24">
            <v>290.28958333333333</v>
          </cell>
          <cell r="BN24">
            <v>413.82083333333333</v>
          </cell>
          <cell r="BO24">
            <v>287.58333333333331</v>
          </cell>
          <cell r="BP24">
            <v>243.15416666666667</v>
          </cell>
          <cell r="BQ24">
            <v>289.92916666666667</v>
          </cell>
          <cell r="BR24">
            <v>387.80416666666667</v>
          </cell>
          <cell r="BS24">
            <v>209.2104166666667</v>
          </cell>
          <cell r="BT24">
            <v>258.91458333333333</v>
          </cell>
          <cell r="BU24">
            <v>263.37916666666644</v>
          </cell>
          <cell r="BV24">
            <v>285.1854166666659</v>
          </cell>
          <cell r="BW24">
            <v>187.23124999999968</v>
          </cell>
          <cell r="BX24">
            <v>300.80833333333243</v>
          </cell>
          <cell r="BY24">
            <v>280.63864726027333</v>
          </cell>
          <cell r="BZ24">
            <v>335.10272831050207</v>
          </cell>
          <cell r="CA24">
            <v>313.40955479452009</v>
          </cell>
          <cell r="CB24">
            <v>328.77340182648391</v>
          </cell>
          <cell r="CC24">
            <v>359.09704337899603</v>
          </cell>
          <cell r="CD24">
            <v>282.65470319634625</v>
          </cell>
          <cell r="CE24">
            <v>267.38154680365244</v>
          </cell>
          <cell r="CF24">
            <v>265.28984018264759</v>
          </cell>
          <cell r="CG24">
            <v>221.68557648401801</v>
          </cell>
          <cell r="CH24">
            <v>204.67499999999976</v>
          </cell>
          <cell r="CI24">
            <v>200.63541666666643</v>
          </cell>
          <cell r="CJ24">
            <v>271.2874999999998</v>
          </cell>
          <cell r="CK24">
            <v>233.7881050228311</v>
          </cell>
          <cell r="CL24">
            <v>271.76265410958899</v>
          </cell>
          <cell r="CM24">
            <v>287.89893835616454</v>
          </cell>
          <cell r="CN24">
            <v>264.97592465753422</v>
          </cell>
          <cell r="CO24">
            <v>284.35728310502293</v>
          </cell>
          <cell r="CP24">
            <v>373.55820205479631</v>
          </cell>
          <cell r="CQ24">
            <v>286.0568512176564</v>
          </cell>
          <cell r="CR24">
            <v>286.056640625</v>
          </cell>
          <cell r="CS24">
            <v>307.6304699391178</v>
          </cell>
          <cell r="CT24">
            <v>266.18429937214614</v>
          </cell>
          <cell r="CU24">
            <v>262.27466562024352</v>
          </cell>
          <cell r="CV24">
            <v>25.797285483257724</v>
          </cell>
          <cell r="CW24">
            <v>279.07738203957393</v>
          </cell>
          <cell r="CX24">
            <v>240.38701388888842</v>
          </cell>
          <cell r="CY24">
            <v>254.69937404870601</v>
          </cell>
          <cell r="DA24" t="str">
            <v>DJS026</v>
          </cell>
          <cell r="DB24">
            <v>303.04443112633157</v>
          </cell>
          <cell r="DC24">
            <v>266.18429937214614</v>
          </cell>
          <cell r="DD24">
            <v>303.04443112633157</v>
          </cell>
          <cell r="DE24">
            <v>-36.860131754185431</v>
          </cell>
          <cell r="DF24">
            <v>530933.84333333292</v>
          </cell>
          <cell r="DG24">
            <v>24079217.076942511</v>
          </cell>
          <cell r="DH24">
            <v>0.65555940459360718</v>
          </cell>
          <cell r="DI24" t="str">
            <v>A</v>
          </cell>
        </row>
        <row r="25">
          <cell r="D25" t="str">
            <v>ZRL.5L</v>
          </cell>
          <cell r="E25">
            <v>711</v>
          </cell>
          <cell r="F25">
            <v>18.7</v>
          </cell>
          <cell r="G25">
            <v>18.699996948242188</v>
          </cell>
          <cell r="H25">
            <v>18.699996948242188</v>
          </cell>
          <cell r="I25">
            <v>18.699996948242188</v>
          </cell>
          <cell r="J25">
            <v>18.699996948242188</v>
          </cell>
          <cell r="K25">
            <v>11277</v>
          </cell>
          <cell r="L25">
            <v>9384</v>
          </cell>
          <cell r="M25">
            <v>10000</v>
          </cell>
          <cell r="N25">
            <v>8801.0000000000018</v>
          </cell>
          <cell r="O25">
            <v>10127</v>
          </cell>
          <cell r="P25">
            <v>11575</v>
          </cell>
          <cell r="Q25">
            <v>9164</v>
          </cell>
          <cell r="R25">
            <v>8261.0000000000018</v>
          </cell>
          <cell r="S25">
            <v>10921.000000000002</v>
          </cell>
          <cell r="T25">
            <v>10160</v>
          </cell>
          <cell r="U25">
            <v>10035</v>
          </cell>
          <cell r="V25">
            <v>8030</v>
          </cell>
          <cell r="W25">
            <v>8534</v>
          </cell>
          <cell r="X25">
            <v>8394</v>
          </cell>
          <cell r="Y25">
            <v>10731.000000000002</v>
          </cell>
          <cell r="Z25">
            <v>10238</v>
          </cell>
          <cell r="AA25">
            <v>9314</v>
          </cell>
          <cell r="AB25">
            <v>10578</v>
          </cell>
          <cell r="AC25">
            <v>11900.000000000013</v>
          </cell>
          <cell r="AD25">
            <v>6039.9999999999982</v>
          </cell>
          <cell r="AE25">
            <v>10204.000000000015</v>
          </cell>
          <cell r="AF25">
            <v>9636.0037433155103</v>
          </cell>
          <cell r="AG25">
            <v>12119.001069518727</v>
          </cell>
          <cell r="AH25">
            <v>8466.3860962566941</v>
          </cell>
          <cell r="AI25">
            <v>8856.5106951871785</v>
          </cell>
          <cell r="AJ25">
            <v>9319.3598930481239</v>
          </cell>
          <cell r="AK25">
            <v>9648.0358288770076</v>
          </cell>
          <cell r="AL25">
            <v>10300.179144385036</v>
          </cell>
          <cell r="AM25">
            <v>11210.272727272732</v>
          </cell>
          <cell r="AN25">
            <v>10748.465240641719</v>
          </cell>
          <cell r="AO25">
            <v>11675.201069518725</v>
          </cell>
          <cell r="AP25">
            <v>9722.9197860962595</v>
          </cell>
          <cell r="AQ25">
            <v>11295.561497326205</v>
          </cell>
          <cell r="AR25">
            <v>8555.4508021390393</v>
          </cell>
          <cell r="AS25">
            <v>10133.220320855611</v>
          </cell>
          <cell r="AT25">
            <v>10506.593048128343</v>
          </cell>
          <cell r="AU25">
            <v>9856.5133689839586</v>
          </cell>
          <cell r="AV25">
            <v>8949.0855614973207</v>
          </cell>
          <cell r="AW25">
            <v>13096.443850267371</v>
          </cell>
          <cell r="AX25">
            <v>10182.884491978608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313.25</v>
          </cell>
          <cell r="BE25">
            <v>260.66666666666669</v>
          </cell>
          <cell r="BF25">
            <v>277.77777777777777</v>
          </cell>
          <cell r="BG25">
            <v>244.47222222222229</v>
          </cell>
          <cell r="BH25">
            <v>281.30555555555554</v>
          </cell>
          <cell r="BI25">
            <v>321.52777777777777</v>
          </cell>
          <cell r="BJ25">
            <v>254.55555555555554</v>
          </cell>
          <cell r="BK25">
            <v>229.47222222222229</v>
          </cell>
          <cell r="BL25">
            <v>303.36111111111114</v>
          </cell>
          <cell r="BM25">
            <v>282.22222222222223</v>
          </cell>
          <cell r="BN25">
            <v>278.75</v>
          </cell>
          <cell r="BO25">
            <v>223.05555555555554</v>
          </cell>
          <cell r="BP25">
            <v>237.05555555555554</v>
          </cell>
          <cell r="BQ25">
            <v>233.16666666666666</v>
          </cell>
          <cell r="BR25">
            <v>298.08333333333337</v>
          </cell>
          <cell r="BS25">
            <v>284.38888888888891</v>
          </cell>
          <cell r="BT25">
            <v>258.72222222222223</v>
          </cell>
          <cell r="BU25">
            <v>293.83333333333331</v>
          </cell>
          <cell r="BV25">
            <v>330.55555555555588</v>
          </cell>
          <cell r="BW25">
            <v>167.77777777777771</v>
          </cell>
          <cell r="BX25">
            <v>283.44444444444485</v>
          </cell>
          <cell r="BY25">
            <v>267.66677064765304</v>
          </cell>
          <cell r="BZ25">
            <v>336.63891859774242</v>
          </cell>
          <cell r="CA25">
            <v>235.17739156268595</v>
          </cell>
          <cell r="CB25">
            <v>246.01418597742162</v>
          </cell>
          <cell r="CC25">
            <v>258.87110814022566</v>
          </cell>
          <cell r="CD25">
            <v>268.00099524658356</v>
          </cell>
          <cell r="CE25">
            <v>286.11608734402876</v>
          </cell>
          <cell r="CF25">
            <v>311.39646464646478</v>
          </cell>
          <cell r="CG25">
            <v>298.5684789067144</v>
          </cell>
          <cell r="CH25">
            <v>324.31114081996458</v>
          </cell>
          <cell r="CI25">
            <v>270.08110516934056</v>
          </cell>
          <cell r="CJ25">
            <v>313.76559714795013</v>
          </cell>
          <cell r="CK25">
            <v>237.65141117052886</v>
          </cell>
          <cell r="CL25">
            <v>281.47834224598921</v>
          </cell>
          <cell r="CM25">
            <v>291.84980689245396</v>
          </cell>
          <cell r="CN25">
            <v>273.79203802733218</v>
          </cell>
          <cell r="CO25">
            <v>248.58571004159225</v>
          </cell>
          <cell r="CP25">
            <v>363.79010695187139</v>
          </cell>
          <cell r="CQ25">
            <v>282.8579025549613</v>
          </cell>
          <cell r="CR25">
            <v>282.857666015625</v>
          </cell>
          <cell r="CS25">
            <v>295.38928500693197</v>
          </cell>
          <cell r="CT25">
            <v>281.18628936423056</v>
          </cell>
          <cell r="CU25">
            <v>291.78219078035266</v>
          </cell>
          <cell r="CV25">
            <v>-11.892755991285583</v>
          </cell>
          <cell r="CW25">
            <v>271.40918498712614</v>
          </cell>
          <cell r="CX25">
            <v>293.07904535551614</v>
          </cell>
          <cell r="CY25">
            <v>283.79976480491194</v>
          </cell>
          <cell r="DA25" t="str">
            <v>ZRL.5L</v>
          </cell>
          <cell r="DB25">
            <v>270.99606357694591</v>
          </cell>
          <cell r="DC25">
            <v>293.07904535551614</v>
          </cell>
          <cell r="DD25">
            <v>293.07904535551614</v>
          </cell>
          <cell r="DE25">
            <v>22.082981778570229</v>
          </cell>
          <cell r="DF25">
            <v>208379.20124777197</v>
          </cell>
          <cell r="DG25">
            <v>24287596.278190281</v>
          </cell>
          <cell r="DH25">
            <v>0.66123255188337049</v>
          </cell>
          <cell r="DI25" t="str">
            <v>A</v>
          </cell>
        </row>
        <row r="26">
          <cell r="D26" t="str">
            <v>DLS022</v>
          </cell>
          <cell r="E26">
            <v>1584</v>
          </cell>
          <cell r="F26">
            <v>3.3</v>
          </cell>
          <cell r="G26">
            <v>3.2999992370605469</v>
          </cell>
          <cell r="H26">
            <v>3.2999992370605469</v>
          </cell>
          <cell r="I26">
            <v>3.2999992370605469</v>
          </cell>
          <cell r="J26">
            <v>3.2999992370605469</v>
          </cell>
          <cell r="K26">
            <v>178460</v>
          </cell>
          <cell r="L26">
            <v>149898.00000000003</v>
          </cell>
          <cell r="M26">
            <v>122486</v>
          </cell>
          <cell r="N26">
            <v>182368.00000000003</v>
          </cell>
          <cell r="O26">
            <v>137786</v>
          </cell>
          <cell r="P26">
            <v>181867</v>
          </cell>
          <cell r="Q26">
            <v>147979</v>
          </cell>
          <cell r="R26">
            <v>71933</v>
          </cell>
          <cell r="S26">
            <v>133721</v>
          </cell>
          <cell r="T26">
            <v>171126.00000000003</v>
          </cell>
          <cell r="U26">
            <v>224666.00000000003</v>
          </cell>
          <cell r="V26">
            <v>147369</v>
          </cell>
          <cell r="W26">
            <v>105012</v>
          </cell>
          <cell r="X26">
            <v>165087</v>
          </cell>
          <cell r="Y26">
            <v>188457</v>
          </cell>
          <cell r="Z26">
            <v>107052</v>
          </cell>
          <cell r="AA26">
            <v>149302</v>
          </cell>
          <cell r="AB26">
            <v>150846.99999999985</v>
          </cell>
          <cell r="AC26">
            <v>147512.99999999953</v>
          </cell>
          <cell r="AD26">
            <v>103659.99999999997</v>
          </cell>
          <cell r="AE26">
            <v>126249.99999999958</v>
          </cell>
          <cell r="AF26">
            <v>122065.69999999963</v>
          </cell>
          <cell r="AG26">
            <v>124955.85757575708</v>
          </cell>
          <cell r="AH26">
            <v>121166.75454545417</v>
          </cell>
          <cell r="AI26">
            <v>131040.7727272725</v>
          </cell>
          <cell r="AJ26">
            <v>154020.2484848481</v>
          </cell>
          <cell r="AK26">
            <v>131973.06666666633</v>
          </cell>
          <cell r="AL26">
            <v>123290.98181818149</v>
          </cell>
          <cell r="AM26">
            <v>127167.93333333316</v>
          </cell>
          <cell r="AN26">
            <v>129974.2545454543</v>
          </cell>
          <cell r="AO26">
            <v>105057.87272727273</v>
          </cell>
          <cell r="AP26">
            <v>93371.163636363563</v>
          </cell>
          <cell r="AQ26">
            <v>115834.74545454548</v>
          </cell>
          <cell r="AR26">
            <v>121537.73636363632</v>
          </cell>
          <cell r="AS26">
            <v>112941.42424242446</v>
          </cell>
          <cell r="AT26">
            <v>129141.44545454564</v>
          </cell>
          <cell r="AU26">
            <v>118401.6545454547</v>
          </cell>
          <cell r="AV26">
            <v>133974.34848484866</v>
          </cell>
          <cell r="AW26">
            <v>163631.83030303061</v>
          </cell>
          <cell r="AX26">
            <v>129938.0732323234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371.79166666666669</v>
          </cell>
          <cell r="BE26">
            <v>312.28750000000008</v>
          </cell>
          <cell r="BF26">
            <v>255.17916666666667</v>
          </cell>
          <cell r="BG26">
            <v>379.93333333333339</v>
          </cell>
          <cell r="BH26">
            <v>287.05416666666667</v>
          </cell>
          <cell r="BI26">
            <v>378.88958333333335</v>
          </cell>
          <cell r="BJ26">
            <v>308.28958333333333</v>
          </cell>
          <cell r="BK26">
            <v>149.86041666666668</v>
          </cell>
          <cell r="BL26">
            <v>278.58541666666667</v>
          </cell>
          <cell r="BM26">
            <v>356.51250000000005</v>
          </cell>
          <cell r="BN26">
            <v>468.05416666666673</v>
          </cell>
          <cell r="BO26">
            <v>307.01875000000001</v>
          </cell>
          <cell r="BP26">
            <v>218.77500000000001</v>
          </cell>
          <cell r="BQ26">
            <v>343.93124999999998</v>
          </cell>
          <cell r="BR26">
            <v>392.61874999999998</v>
          </cell>
          <cell r="BS26">
            <v>223.02500000000001</v>
          </cell>
          <cell r="BT26">
            <v>311.04583333333335</v>
          </cell>
          <cell r="BU26">
            <v>314.26458333333301</v>
          </cell>
          <cell r="BV26">
            <v>307.31874999999906</v>
          </cell>
          <cell r="BW26">
            <v>215.95833333333329</v>
          </cell>
          <cell r="BX26">
            <v>263.02083333333246</v>
          </cell>
          <cell r="BY26">
            <v>254.30354166666589</v>
          </cell>
          <cell r="BZ26">
            <v>260.32470328282727</v>
          </cell>
          <cell r="CA26">
            <v>252.43073863636286</v>
          </cell>
          <cell r="CB26">
            <v>273.00160984848441</v>
          </cell>
          <cell r="CC26">
            <v>320.87551767676689</v>
          </cell>
          <cell r="CD26">
            <v>274.94388888888818</v>
          </cell>
          <cell r="CE26">
            <v>256.85621212121146</v>
          </cell>
          <cell r="CF26">
            <v>264.9331944444441</v>
          </cell>
          <cell r="CG26">
            <v>270.77969696969643</v>
          </cell>
          <cell r="CH26">
            <v>218.87056818181819</v>
          </cell>
          <cell r="CI26">
            <v>194.52325757575741</v>
          </cell>
          <cell r="CJ26">
            <v>241.32238636363641</v>
          </cell>
          <cell r="CK26">
            <v>253.20361742424231</v>
          </cell>
          <cell r="CL26">
            <v>235.2946338383843</v>
          </cell>
          <cell r="CM26">
            <v>269.04467803030343</v>
          </cell>
          <cell r="CN26">
            <v>246.67011363636396</v>
          </cell>
          <cell r="CO26">
            <v>279.11322601010136</v>
          </cell>
          <cell r="CP26">
            <v>340.89964646464711</v>
          </cell>
          <cell r="CQ26">
            <v>270.70431923400707</v>
          </cell>
          <cell r="CR26">
            <v>270.7041015625</v>
          </cell>
          <cell r="CS26">
            <v>288.8943287037041</v>
          </cell>
          <cell r="CT26">
            <v>249.71632891414163</v>
          </cell>
          <cell r="CU26">
            <v>255.95926925505054</v>
          </cell>
          <cell r="CV26">
            <v>2.8985258838389711</v>
          </cell>
          <cell r="CW26">
            <v>264.94267255892294</v>
          </cell>
          <cell r="CX26">
            <v>246.81780303030266</v>
          </cell>
          <cell r="CY26">
            <v>250.46295612373731</v>
          </cell>
          <cell r="DA26" t="str">
            <v>DLS022</v>
          </cell>
          <cell r="DB26">
            <v>284.22520622895604</v>
          </cell>
          <cell r="DC26">
            <v>249.71632891414163</v>
          </cell>
          <cell r="DD26">
            <v>284.22520622895604</v>
          </cell>
          <cell r="DE26">
            <v>-34.508877314814413</v>
          </cell>
          <cell r="DF26">
            <v>450212.72666666639</v>
          </cell>
          <cell r="DG26">
            <v>24737809.004856948</v>
          </cell>
          <cell r="DH26">
            <v>0.67348964421701962</v>
          </cell>
          <cell r="DI26" t="str">
            <v>A</v>
          </cell>
        </row>
        <row r="27">
          <cell r="D27" t="str">
            <v>70D500</v>
          </cell>
          <cell r="E27">
            <v>1555.1999999999998</v>
          </cell>
          <cell r="F27">
            <v>58.35</v>
          </cell>
          <cell r="G27">
            <v>58.3499755859375</v>
          </cell>
          <cell r="H27">
            <v>58.3499755859375</v>
          </cell>
          <cell r="I27">
            <v>58.3499755859375</v>
          </cell>
          <cell r="J27">
            <v>58.3499755859375</v>
          </cell>
          <cell r="K27">
            <v>4460</v>
          </cell>
          <cell r="L27">
            <v>2705.9297343616108</v>
          </cell>
          <cell r="M27">
            <v>6332</v>
          </cell>
          <cell r="N27">
            <v>4553</v>
          </cell>
          <cell r="O27">
            <v>5208</v>
          </cell>
          <cell r="P27">
            <v>4905.9999999999991</v>
          </cell>
          <cell r="Q27">
            <v>2737.9999999999995</v>
          </cell>
          <cell r="R27">
            <v>5085</v>
          </cell>
          <cell r="S27">
            <v>4416</v>
          </cell>
          <cell r="T27">
            <v>4675.9999999999991</v>
          </cell>
          <cell r="U27">
            <v>3140</v>
          </cell>
          <cell r="V27">
            <v>3949</v>
          </cell>
          <cell r="W27">
            <v>4024</v>
          </cell>
          <cell r="X27">
            <v>5920.9999999999991</v>
          </cell>
          <cell r="Y27">
            <v>6170</v>
          </cell>
          <cell r="Z27">
            <v>5427</v>
          </cell>
          <cell r="AA27">
            <v>6593</v>
          </cell>
          <cell r="AB27">
            <v>6487.0000000000009</v>
          </cell>
          <cell r="AC27">
            <v>5340.0000000000027</v>
          </cell>
          <cell r="AD27">
            <v>2807</v>
          </cell>
          <cell r="AE27">
            <v>5925.0000000000055</v>
          </cell>
          <cell r="AF27">
            <v>4936.9999999999973</v>
          </cell>
          <cell r="AG27">
            <v>5610.0001713796046</v>
          </cell>
          <cell r="AH27">
            <v>4928.9999999999973</v>
          </cell>
          <cell r="AI27">
            <v>6536.0000000000036</v>
          </cell>
          <cell r="AJ27">
            <v>6399.0000000000055</v>
          </cell>
          <cell r="AK27">
            <v>7768.0000000000045</v>
          </cell>
          <cell r="AL27">
            <v>5202.0000000000018</v>
          </cell>
          <cell r="AM27">
            <v>6009.0000000000018</v>
          </cell>
          <cell r="AN27">
            <v>7420.4798628963163</v>
          </cell>
          <cell r="AO27">
            <v>7083.0892887746386</v>
          </cell>
          <cell r="AP27">
            <v>6714.73350471294</v>
          </cell>
          <cell r="AQ27">
            <v>6522.5484147386469</v>
          </cell>
          <cell r="AR27">
            <v>6303.863753213368</v>
          </cell>
          <cell r="AS27">
            <v>5975.5132819194514</v>
          </cell>
          <cell r="AT27">
            <v>7400.2956298200525</v>
          </cell>
          <cell r="AU27">
            <v>6114.6005141388196</v>
          </cell>
          <cell r="AV27">
            <v>6049.2956298200534</v>
          </cell>
          <cell r="AW27">
            <v>9694.4149100257127</v>
          </cell>
          <cell r="AX27">
            <v>6922.9972864895763</v>
          </cell>
          <cell r="AY27">
            <v>6922.99609375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185.83333333333334</v>
          </cell>
          <cell r="BE27">
            <v>112.74707226506712</v>
          </cell>
          <cell r="BF27">
            <v>263.83333333333331</v>
          </cell>
          <cell r="BG27">
            <v>189.70833333333334</v>
          </cell>
          <cell r="BH27">
            <v>217</v>
          </cell>
          <cell r="BI27">
            <v>204.41666666666663</v>
          </cell>
          <cell r="BJ27">
            <v>114.08333333333331</v>
          </cell>
          <cell r="BK27">
            <v>211.875</v>
          </cell>
          <cell r="BL27">
            <v>184</v>
          </cell>
          <cell r="BM27">
            <v>194.83333333333329</v>
          </cell>
          <cell r="BN27">
            <v>130.83333333333334</v>
          </cell>
          <cell r="BO27">
            <v>164.54166666666666</v>
          </cell>
          <cell r="BP27">
            <v>167.66666666666666</v>
          </cell>
          <cell r="BQ27">
            <v>246.70833333333329</v>
          </cell>
          <cell r="BR27">
            <v>257.08333333333331</v>
          </cell>
          <cell r="BS27">
            <v>226.125</v>
          </cell>
          <cell r="BT27">
            <v>274.70833333333331</v>
          </cell>
          <cell r="BU27">
            <v>270.29166666666669</v>
          </cell>
          <cell r="BV27">
            <v>222.50000000000011</v>
          </cell>
          <cell r="BW27">
            <v>116.95833333333333</v>
          </cell>
          <cell r="BX27">
            <v>246.87500000000023</v>
          </cell>
          <cell r="BY27">
            <v>205.70833333333323</v>
          </cell>
          <cell r="BZ27">
            <v>233.75000714081685</v>
          </cell>
          <cell r="CA27">
            <v>205.37499999999989</v>
          </cell>
          <cell r="CB27">
            <v>272.33333333333348</v>
          </cell>
          <cell r="CC27">
            <v>266.62500000000023</v>
          </cell>
          <cell r="CD27">
            <v>323.66666666666686</v>
          </cell>
          <cell r="CE27">
            <v>216.75000000000009</v>
          </cell>
          <cell r="CF27">
            <v>250.37500000000009</v>
          </cell>
          <cell r="CG27">
            <v>309.18666095401318</v>
          </cell>
          <cell r="CH27">
            <v>295.12872036560992</v>
          </cell>
          <cell r="CI27">
            <v>279.7805626963725</v>
          </cell>
          <cell r="CJ27">
            <v>271.77285061411027</v>
          </cell>
          <cell r="CK27">
            <v>262.66098971722369</v>
          </cell>
          <cell r="CL27">
            <v>248.97972007997714</v>
          </cell>
          <cell r="CM27">
            <v>308.34565124250219</v>
          </cell>
          <cell r="CN27">
            <v>254.77502142245081</v>
          </cell>
          <cell r="CO27">
            <v>252.05398457583556</v>
          </cell>
          <cell r="CP27">
            <v>403.93395458440472</v>
          </cell>
          <cell r="CQ27">
            <v>288.45822027039907</v>
          </cell>
          <cell r="CR27">
            <v>288.4580078125</v>
          </cell>
          <cell r="CS27">
            <v>303.58765352756365</v>
          </cell>
          <cell r="CT27">
            <v>272.93980291345332</v>
          </cell>
          <cell r="CU27">
            <v>279.4785930210416</v>
          </cell>
          <cell r="CV27">
            <v>-6.2081322003238029</v>
          </cell>
          <cell r="CW27">
            <v>271.72488574692949</v>
          </cell>
          <cell r="CX27">
            <v>279.14793511377712</v>
          </cell>
          <cell r="CY27">
            <v>272.78965236123025</v>
          </cell>
          <cell r="CZ27">
            <v>272.78955078125</v>
          </cell>
          <cell r="DA27" t="str">
            <v>70D500</v>
          </cell>
          <cell r="DB27">
            <v>269.01388888888903</v>
          </cell>
          <cell r="DC27">
            <v>279.14793511377712</v>
          </cell>
          <cell r="DD27">
            <v>279.14793511377712</v>
          </cell>
          <cell r="DE27">
            <v>10.134046224888095</v>
          </cell>
          <cell r="DF27">
            <v>434130.86868894612</v>
          </cell>
          <cell r="DG27">
            <v>25171939.873545893</v>
          </cell>
          <cell r="DH27">
            <v>0.68530890615082851</v>
          </cell>
          <cell r="DI27" t="str">
            <v>A</v>
          </cell>
        </row>
        <row r="28">
          <cell r="D28" t="str">
            <v>70P500</v>
          </cell>
          <cell r="E28">
            <v>2259</v>
          </cell>
          <cell r="F28">
            <v>61.55</v>
          </cell>
          <cell r="G28">
            <v>61.54998779296875</v>
          </cell>
          <cell r="H28">
            <v>61.54998779296875</v>
          </cell>
          <cell r="I28">
            <v>61.54998779296875</v>
          </cell>
          <cell r="J28">
            <v>61.54998779296875</v>
          </cell>
          <cell r="K28">
            <v>4646</v>
          </cell>
          <cell r="L28">
            <v>6005</v>
          </cell>
          <cell r="M28">
            <v>6220.07179054054</v>
          </cell>
          <cell r="N28">
            <v>6390.0143581081074</v>
          </cell>
          <cell r="O28">
            <v>7446</v>
          </cell>
          <cell r="P28">
            <v>6995</v>
          </cell>
          <cell r="Q28">
            <v>8077.9999999999991</v>
          </cell>
          <cell r="R28">
            <v>7348.9999999999991</v>
          </cell>
          <cell r="S28">
            <v>7986</v>
          </cell>
          <cell r="T28">
            <v>5072</v>
          </cell>
          <cell r="U28">
            <v>8181</v>
          </cell>
          <cell r="V28">
            <v>5967.9999999999991</v>
          </cell>
          <cell r="W28">
            <v>10218</v>
          </cell>
          <cell r="X28">
            <v>6976</v>
          </cell>
          <cell r="Y28">
            <v>9694</v>
          </cell>
          <cell r="Z28">
            <v>6237.9999999999991</v>
          </cell>
          <cell r="AA28">
            <v>7783.2</v>
          </cell>
          <cell r="AB28">
            <v>8863.2000000000025</v>
          </cell>
          <cell r="AC28">
            <v>7854.2000000000098</v>
          </cell>
          <cell r="AD28">
            <v>5855.0000000000027</v>
          </cell>
          <cell r="AE28">
            <v>9819.0859463850611</v>
          </cell>
          <cell r="AF28">
            <v>6985.9306255077126</v>
          </cell>
          <cell r="AG28">
            <v>6439.5012185215237</v>
          </cell>
          <cell r="AH28">
            <v>6459.9999999999936</v>
          </cell>
          <cell r="AI28">
            <v>7255.614622258322</v>
          </cell>
          <cell r="AJ28">
            <v>8650.2082859463753</v>
          </cell>
          <cell r="AK28">
            <v>9067.9080422420702</v>
          </cell>
          <cell r="AL28">
            <v>10648.999999999989</v>
          </cell>
          <cell r="AM28">
            <v>11627.189277010555</v>
          </cell>
          <cell r="AN28">
            <v>8365.2082859463808</v>
          </cell>
          <cell r="AO28">
            <v>6078.9999999999945</v>
          </cell>
          <cell r="AP28">
            <v>9221.208285946379</v>
          </cell>
          <cell r="AQ28">
            <v>6364.4165718927634</v>
          </cell>
          <cell r="AR28">
            <v>7199.6201462225818</v>
          </cell>
          <cell r="AS28">
            <v>7007.3086921202248</v>
          </cell>
          <cell r="AT28">
            <v>14058.058813972377</v>
          </cell>
          <cell r="AU28">
            <v>9154.4989439480087</v>
          </cell>
          <cell r="AV28">
            <v>9182.2060113728676</v>
          </cell>
          <cell r="AW28">
            <v>12555.09277010561</v>
          </cell>
          <cell r="AX28">
            <v>9859.4642296236107</v>
          </cell>
          <cell r="AY28">
            <v>9859.4609375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129.05555555555554</v>
          </cell>
          <cell r="BE28">
            <v>166.80555555555554</v>
          </cell>
          <cell r="BF28">
            <v>172.77977195945945</v>
          </cell>
          <cell r="BG28">
            <v>177.50039883633633</v>
          </cell>
          <cell r="BH28">
            <v>206.83333333333334</v>
          </cell>
          <cell r="BI28">
            <v>194.30555555555554</v>
          </cell>
          <cell r="BJ28">
            <v>224.38888888888886</v>
          </cell>
          <cell r="BK28">
            <v>204.13888888888886</v>
          </cell>
          <cell r="BL28">
            <v>221.83333333333334</v>
          </cell>
          <cell r="BM28">
            <v>140.88888888888889</v>
          </cell>
          <cell r="BN28">
            <v>227.25</v>
          </cell>
          <cell r="BO28">
            <v>165.77777777777774</v>
          </cell>
          <cell r="BP28">
            <v>283.83333333333331</v>
          </cell>
          <cell r="BQ28">
            <v>193.77777777777777</v>
          </cell>
          <cell r="BR28">
            <v>269.27777777777777</v>
          </cell>
          <cell r="BS28">
            <v>173.27777777777774</v>
          </cell>
          <cell r="BT28">
            <v>216.2</v>
          </cell>
          <cell r="BU28">
            <v>246.20000000000007</v>
          </cell>
          <cell r="BV28">
            <v>218.1722222222225</v>
          </cell>
          <cell r="BW28">
            <v>162.63888888888897</v>
          </cell>
          <cell r="BX28">
            <v>272.75238739958502</v>
          </cell>
          <cell r="BY28">
            <v>194.05362848632535</v>
          </cell>
          <cell r="BZ28">
            <v>178.87503384782011</v>
          </cell>
          <cell r="CA28">
            <v>179.44444444444426</v>
          </cell>
          <cell r="CB28">
            <v>201.54485061828672</v>
          </cell>
          <cell r="CC28">
            <v>240.28356349851043</v>
          </cell>
          <cell r="CD28">
            <v>251.88633450672418</v>
          </cell>
          <cell r="CE28">
            <v>295.80555555555526</v>
          </cell>
          <cell r="CF28">
            <v>322.97747991695985</v>
          </cell>
          <cell r="CG28">
            <v>232.36689683184392</v>
          </cell>
          <cell r="CH28">
            <v>168.86111111111097</v>
          </cell>
          <cell r="CI28">
            <v>256.14467460962163</v>
          </cell>
          <cell r="CJ28">
            <v>176.78934921924343</v>
          </cell>
          <cell r="CK28">
            <v>199.98944850618284</v>
          </cell>
          <cell r="CL28">
            <v>194.64746367000623</v>
          </cell>
          <cell r="CM28">
            <v>390.50163372145494</v>
          </cell>
          <cell r="CN28">
            <v>254.29163733188912</v>
          </cell>
          <cell r="CO28">
            <v>255.06127809369076</v>
          </cell>
          <cell r="CP28">
            <v>348.75257694737803</v>
          </cell>
          <cell r="CQ28">
            <v>273.87400637843365</v>
          </cell>
          <cell r="CR28">
            <v>273.873779296875</v>
          </cell>
          <cell r="CS28">
            <v>286.03516412431935</v>
          </cell>
          <cell r="CT28">
            <v>240.48197377922185</v>
          </cell>
          <cell r="CU28">
            <v>258.01575879291141</v>
          </cell>
          <cell r="CV28">
            <v>-14.191701642747461</v>
          </cell>
          <cell r="CW28">
            <v>299.95151638234489</v>
          </cell>
          <cell r="CX28">
            <v>254.67367542196931</v>
          </cell>
          <cell r="CY28">
            <v>249.9435719228569</v>
          </cell>
          <cell r="CZ28">
            <v>249.9434814453125</v>
          </cell>
          <cell r="DA28" t="str">
            <v>70P500</v>
          </cell>
          <cell r="DB28">
            <v>262.65848452026347</v>
          </cell>
          <cell r="DC28">
            <v>254.67367542196931</v>
          </cell>
          <cell r="DD28">
            <v>262.65848452026347</v>
          </cell>
          <cell r="DE28">
            <v>-7.9848090982941642</v>
          </cell>
          <cell r="DF28">
            <v>593345.51653127524</v>
          </cell>
          <cell r="DG28">
            <v>25765285.390077166</v>
          </cell>
          <cell r="DH28">
            <v>0.70146280485495194</v>
          </cell>
          <cell r="DI28" t="str">
            <v>A</v>
          </cell>
        </row>
        <row r="29">
          <cell r="D29" t="str">
            <v>SCM055</v>
          </cell>
          <cell r="E29">
            <v>900</v>
          </cell>
          <cell r="F29">
            <v>11.4</v>
          </cell>
          <cell r="G29">
            <v>11.399993896484375</v>
          </cell>
          <cell r="H29">
            <v>11.399993896484375</v>
          </cell>
          <cell r="I29">
            <v>11.399993896484375</v>
          </cell>
          <cell r="J29">
            <v>11.399993896484375</v>
          </cell>
          <cell r="K29">
            <v>9095</v>
          </cell>
          <cell r="L29">
            <v>12176.999999999998</v>
          </cell>
          <cell r="M29">
            <v>12226</v>
          </cell>
          <cell r="N29">
            <v>13585.999999999998</v>
          </cell>
          <cell r="O29">
            <v>11693</v>
          </cell>
          <cell r="P29">
            <v>10974</v>
          </cell>
          <cell r="Q29">
            <v>12006</v>
          </cell>
          <cell r="R29">
            <v>7512</v>
          </cell>
          <cell r="S29">
            <v>10150</v>
          </cell>
          <cell r="T29">
            <v>9108</v>
          </cell>
          <cell r="U29">
            <v>11805</v>
          </cell>
          <cell r="V29">
            <v>10855</v>
          </cell>
          <cell r="W29">
            <v>11426</v>
          </cell>
          <cell r="X29">
            <v>17624</v>
          </cell>
          <cell r="Y29">
            <v>17660</v>
          </cell>
          <cell r="Z29">
            <v>15079</v>
          </cell>
          <cell r="AA29">
            <v>12633</v>
          </cell>
          <cell r="AB29">
            <v>16135.999999999984</v>
          </cell>
          <cell r="AC29">
            <v>14463.999999999905</v>
          </cell>
          <cell r="AD29">
            <v>9107.9999999999982</v>
          </cell>
          <cell r="AE29">
            <v>11459.000000000002</v>
          </cell>
          <cell r="AF29">
            <v>14878.000877192946</v>
          </cell>
          <cell r="AG29">
            <v>16344.00438596487</v>
          </cell>
          <cell r="AH29">
            <v>15952.002631578882</v>
          </cell>
          <cell r="AI29">
            <v>20973.006140350783</v>
          </cell>
          <cell r="AJ29">
            <v>19166.999999999927</v>
          </cell>
          <cell r="AK29">
            <v>17248.008771929774</v>
          </cell>
          <cell r="AL29">
            <v>17163.999999999964</v>
          </cell>
          <cell r="AM29">
            <v>20623.99999999992</v>
          </cell>
          <cell r="AN29">
            <v>18484.999999999964</v>
          </cell>
          <cell r="AO29">
            <v>17891.99999999996</v>
          </cell>
          <cell r="AP29">
            <v>16752.999999999967</v>
          </cell>
          <cell r="AQ29">
            <v>14014.999999999993</v>
          </cell>
          <cell r="AR29">
            <v>8061.7201754385978</v>
          </cell>
          <cell r="AS29">
            <v>13257.013157894737</v>
          </cell>
          <cell r="AT29">
            <v>16023.257894736838</v>
          </cell>
          <cell r="AU29">
            <v>17913.913157894734</v>
          </cell>
          <cell r="AV29">
            <v>17531.474561403484</v>
          </cell>
          <cell r="AW29">
            <v>23099.550877192967</v>
          </cell>
          <cell r="AX29">
            <v>15981.154970760224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126.31944444444444</v>
          </cell>
          <cell r="BE29">
            <v>169.12499999999997</v>
          </cell>
          <cell r="BF29">
            <v>169.80555555555554</v>
          </cell>
          <cell r="BG29">
            <v>188.69444444444443</v>
          </cell>
          <cell r="BH29">
            <v>162.40277777777777</v>
          </cell>
          <cell r="BI29">
            <v>152.41666666666666</v>
          </cell>
          <cell r="BJ29">
            <v>166.75</v>
          </cell>
          <cell r="BK29">
            <v>104.33333333333333</v>
          </cell>
          <cell r="BL29">
            <v>140.97222222222223</v>
          </cell>
          <cell r="BM29">
            <v>126.5</v>
          </cell>
          <cell r="BN29">
            <v>163.95833333333334</v>
          </cell>
          <cell r="BO29">
            <v>150.76388888888889</v>
          </cell>
          <cell r="BP29">
            <v>158.69444444444446</v>
          </cell>
          <cell r="BQ29">
            <v>244.77777777777777</v>
          </cell>
          <cell r="BR29">
            <v>245.27777777777777</v>
          </cell>
          <cell r="BS29">
            <v>209.43055555555554</v>
          </cell>
          <cell r="BT29">
            <v>175.45833333333334</v>
          </cell>
          <cell r="BU29">
            <v>224.11111111111089</v>
          </cell>
          <cell r="BV29">
            <v>200.88888888888758</v>
          </cell>
          <cell r="BW29">
            <v>126.49999999999997</v>
          </cell>
          <cell r="BX29">
            <v>159.1527777777778</v>
          </cell>
          <cell r="BY29">
            <v>206.63890107212424</v>
          </cell>
          <cell r="BZ29">
            <v>227.00006091617877</v>
          </cell>
          <cell r="CA29">
            <v>221.55559210526224</v>
          </cell>
          <cell r="CB29">
            <v>291.29175194931645</v>
          </cell>
          <cell r="CC29">
            <v>266.20833333333235</v>
          </cell>
          <cell r="CD29">
            <v>239.55567738791353</v>
          </cell>
          <cell r="CE29">
            <v>238.38888888888837</v>
          </cell>
          <cell r="CF29">
            <v>286.44444444444332</v>
          </cell>
          <cell r="CG29">
            <v>256.73611111111063</v>
          </cell>
          <cell r="CH29">
            <v>248.49999999999943</v>
          </cell>
          <cell r="CI29">
            <v>232.68055555555509</v>
          </cell>
          <cell r="CJ29">
            <v>194.65277777777769</v>
          </cell>
          <cell r="CK29">
            <v>111.96833576998053</v>
          </cell>
          <cell r="CL29">
            <v>184.12518274853801</v>
          </cell>
          <cell r="CM29">
            <v>222.54524853801163</v>
          </cell>
          <cell r="CN29">
            <v>248.80434941520465</v>
          </cell>
          <cell r="CO29">
            <v>243.49270224171505</v>
          </cell>
          <cell r="CP29">
            <v>320.82709551656899</v>
          </cell>
          <cell r="CQ29">
            <v>221.96048570500315</v>
          </cell>
          <cell r="CR29">
            <v>221.96044921875</v>
          </cell>
          <cell r="CS29">
            <v>271.04138239116293</v>
          </cell>
          <cell r="CT29">
            <v>178.32288620857696</v>
          </cell>
          <cell r="CU29">
            <v>232.4304743339828</v>
          </cell>
          <cell r="CV29">
            <v>-72.061393356074745</v>
          </cell>
          <cell r="CW29">
            <v>238.28076673164378</v>
          </cell>
          <cell r="CX29">
            <v>250.38427956465171</v>
          </cell>
          <cell r="CY29">
            <v>225.65785615659482</v>
          </cell>
          <cell r="DA29" t="str">
            <v>SCM055</v>
          </cell>
          <cell r="DB29">
            <v>261.05096653671194</v>
          </cell>
          <cell r="DC29">
            <v>250.38427956465171</v>
          </cell>
          <cell r="DD29">
            <v>261.05096653671194</v>
          </cell>
          <cell r="DE29">
            <v>-10.666686972060234</v>
          </cell>
          <cell r="DF29">
            <v>234945.86988304075</v>
          </cell>
          <cell r="DG29">
            <v>26000231.259960208</v>
          </cell>
          <cell r="DH29">
            <v>0.70785923269893447</v>
          </cell>
          <cell r="DI29" t="str">
            <v>B</v>
          </cell>
        </row>
        <row r="30">
          <cell r="D30" t="str">
            <v>ZRLLIT</v>
          </cell>
          <cell r="E30">
            <v>849.59999999999991</v>
          </cell>
          <cell r="F30">
            <v>30.75</v>
          </cell>
          <cell r="G30">
            <v>30.75</v>
          </cell>
          <cell r="H30">
            <v>30.75</v>
          </cell>
          <cell r="I30">
            <v>30.75</v>
          </cell>
          <cell r="J30">
            <v>30.75</v>
          </cell>
          <cell r="K30">
            <v>5574.5300813008125</v>
          </cell>
          <cell r="L30">
            <v>4968.5170731707312</v>
          </cell>
          <cell r="M30">
            <v>4787.8975609756098</v>
          </cell>
          <cell r="N30">
            <v>4507.5918699186996</v>
          </cell>
          <cell r="O30">
            <v>4968.5170731707312</v>
          </cell>
          <cell r="P30">
            <v>6673.0520325203252</v>
          </cell>
          <cell r="Q30">
            <v>5098.8</v>
          </cell>
          <cell r="R30">
            <v>4841.1951219512193</v>
          </cell>
          <cell r="S30">
            <v>6008.8065040650399</v>
          </cell>
          <cell r="T30">
            <v>4332.0016260162602</v>
          </cell>
          <cell r="U30">
            <v>4406.2081300813006</v>
          </cell>
          <cell r="V30">
            <v>3879.6373983739841</v>
          </cell>
          <cell r="W30">
            <v>5193.8975609756098</v>
          </cell>
          <cell r="X30">
            <v>3864.1040650406503</v>
          </cell>
          <cell r="Y30">
            <v>6164.7154471544718</v>
          </cell>
          <cell r="Z30">
            <v>4171.7154471544718</v>
          </cell>
          <cell r="AA30">
            <v>5417.2081300813006</v>
          </cell>
          <cell r="AB30">
            <v>5918.3121951219518</v>
          </cell>
          <cell r="AC30">
            <v>5917</v>
          </cell>
          <cell r="AD30">
            <v>3420</v>
          </cell>
          <cell r="AE30">
            <v>5709</v>
          </cell>
          <cell r="AF30">
            <v>5787</v>
          </cell>
          <cell r="AG30">
            <v>5929.0029268292683</v>
          </cell>
          <cell r="AH30">
            <v>4705.3447154471505</v>
          </cell>
          <cell r="AI30">
            <v>5520.390243902435</v>
          </cell>
          <cell r="AJ30">
            <v>6073.474796747967</v>
          </cell>
          <cell r="AK30">
            <v>5386.5626016260139</v>
          </cell>
          <cell r="AL30">
            <v>5913.5089430894323</v>
          </cell>
          <cell r="AM30">
            <v>7208.9186991869965</v>
          </cell>
          <cell r="AN30">
            <v>6192.1544715447153</v>
          </cell>
          <cell r="AO30">
            <v>6042.5447154471549</v>
          </cell>
          <cell r="AP30">
            <v>6530.7398373983742</v>
          </cell>
          <cell r="AQ30">
            <v>6603.0650406504064</v>
          </cell>
          <cell r="AR30">
            <v>5706.790243902441</v>
          </cell>
          <cell r="AS30">
            <v>6428.7398373983751</v>
          </cell>
          <cell r="AT30">
            <v>5975.4832520325199</v>
          </cell>
          <cell r="AU30">
            <v>5351.2396747967505</v>
          </cell>
          <cell r="AV30">
            <v>6129.7752845528503</v>
          </cell>
          <cell r="AW30">
            <v>7313.4497560975733</v>
          </cell>
          <cell r="AX30">
            <v>6150.9130081300855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232.27208672086718</v>
          </cell>
          <cell r="BE30">
            <v>207.02154471544713</v>
          </cell>
          <cell r="BF30">
            <v>199.49573170731708</v>
          </cell>
          <cell r="BG30">
            <v>187.81632791327914</v>
          </cell>
          <cell r="BH30">
            <v>207.02154471544713</v>
          </cell>
          <cell r="BI30">
            <v>278.04383468834686</v>
          </cell>
          <cell r="BJ30">
            <v>212.45000000000002</v>
          </cell>
          <cell r="BK30">
            <v>201.71646341463415</v>
          </cell>
          <cell r="BL30">
            <v>250.36693766937665</v>
          </cell>
          <cell r="BM30">
            <v>180.50006775067752</v>
          </cell>
          <cell r="BN30">
            <v>183.59200542005419</v>
          </cell>
          <cell r="BO30">
            <v>161.65155826558268</v>
          </cell>
          <cell r="BP30">
            <v>216.41239837398373</v>
          </cell>
          <cell r="BQ30">
            <v>161.00433604336044</v>
          </cell>
          <cell r="BR30">
            <v>256.86314363143634</v>
          </cell>
          <cell r="BS30">
            <v>173.82147696476966</v>
          </cell>
          <cell r="BT30">
            <v>225.71700542005419</v>
          </cell>
          <cell r="BU30">
            <v>246.59634146341466</v>
          </cell>
          <cell r="BV30">
            <v>246.54166666666666</v>
          </cell>
          <cell r="BW30">
            <v>142.5</v>
          </cell>
          <cell r="BX30">
            <v>237.875</v>
          </cell>
          <cell r="BY30">
            <v>241.125</v>
          </cell>
          <cell r="BZ30">
            <v>247.04178861788617</v>
          </cell>
          <cell r="CA30">
            <v>196.05602981029793</v>
          </cell>
          <cell r="CB30">
            <v>230.01626016260147</v>
          </cell>
          <cell r="CC30">
            <v>253.06144986449863</v>
          </cell>
          <cell r="CD30">
            <v>224.4401084010839</v>
          </cell>
          <cell r="CE30">
            <v>246.39620596205967</v>
          </cell>
          <cell r="CF30">
            <v>300.37161246612487</v>
          </cell>
          <cell r="CG30">
            <v>258.00643631436316</v>
          </cell>
          <cell r="CH30">
            <v>251.7726964769648</v>
          </cell>
          <cell r="CI30">
            <v>272.11415989159894</v>
          </cell>
          <cell r="CJ30">
            <v>275.12771002710025</v>
          </cell>
          <cell r="CK30">
            <v>237.78292682926838</v>
          </cell>
          <cell r="CL30">
            <v>267.86415989159894</v>
          </cell>
          <cell r="CM30">
            <v>248.97846883468833</v>
          </cell>
          <cell r="CN30">
            <v>222.96831978319793</v>
          </cell>
          <cell r="CO30">
            <v>255.40730352303544</v>
          </cell>
          <cell r="CP30">
            <v>304.72707317073224</v>
          </cell>
          <cell r="CQ30">
            <v>256.28804200542021</v>
          </cell>
          <cell r="CR30">
            <v>256.287841796875</v>
          </cell>
          <cell r="CS30">
            <v>261.03423215898852</v>
          </cell>
          <cell r="CT30">
            <v>257.438316395664</v>
          </cell>
          <cell r="CU30">
            <v>261.79308943089433</v>
          </cell>
          <cell r="CV30">
            <v>-1.4118868563685396</v>
          </cell>
          <cell r="CW30">
            <v>242.45136404697391</v>
          </cell>
          <cell r="CX30">
            <v>258.85020325203254</v>
          </cell>
          <cell r="CY30">
            <v>255.10250903342367</v>
          </cell>
          <cell r="DA30" t="str">
            <v>ZRLLIT</v>
          </cell>
          <cell r="DB30">
            <v>241.29925474254753</v>
          </cell>
          <cell r="DC30">
            <v>258.85020325203254</v>
          </cell>
          <cell r="DD30">
            <v>258.85020325203254</v>
          </cell>
          <cell r="DE30">
            <v>17.550948509485011</v>
          </cell>
          <cell r="DF30">
            <v>219919.13268292684</v>
          </cell>
          <cell r="DG30">
            <v>26220150.392643135</v>
          </cell>
          <cell r="DH30">
            <v>0.7138465559254199</v>
          </cell>
          <cell r="DI30" t="str">
            <v>B</v>
          </cell>
        </row>
        <row r="31">
          <cell r="D31" t="str">
            <v>40M500</v>
          </cell>
          <cell r="E31">
            <v>1188</v>
          </cell>
          <cell r="F31">
            <v>49.5</v>
          </cell>
          <cell r="G31">
            <v>49.5</v>
          </cell>
          <cell r="H31">
            <v>49.5</v>
          </cell>
          <cell r="I31">
            <v>49.5</v>
          </cell>
          <cell r="J31">
            <v>49.5</v>
          </cell>
          <cell r="K31">
            <v>5122</v>
          </cell>
          <cell r="L31">
            <v>4620.069327731092</v>
          </cell>
          <cell r="M31">
            <v>5482</v>
          </cell>
          <cell r="N31">
            <v>5532</v>
          </cell>
          <cell r="O31">
            <v>5528</v>
          </cell>
          <cell r="P31">
            <v>4985</v>
          </cell>
          <cell r="Q31">
            <v>4727</v>
          </cell>
          <cell r="R31">
            <v>4001</v>
          </cell>
          <cell r="S31">
            <v>4483</v>
          </cell>
          <cell r="T31">
            <v>5264</v>
          </cell>
          <cell r="U31">
            <v>4820</v>
          </cell>
          <cell r="V31">
            <v>4001</v>
          </cell>
          <cell r="W31">
            <v>4634</v>
          </cell>
          <cell r="X31">
            <v>5086</v>
          </cell>
          <cell r="Y31">
            <v>6288</v>
          </cell>
          <cell r="Z31">
            <v>6375</v>
          </cell>
          <cell r="AA31">
            <v>5780</v>
          </cell>
          <cell r="AB31">
            <v>5663</v>
          </cell>
          <cell r="AC31">
            <v>6614.0000000000055</v>
          </cell>
          <cell r="AD31">
            <v>3512.9999999999995</v>
          </cell>
          <cell r="AE31">
            <v>7064.9939393939312</v>
          </cell>
          <cell r="AF31">
            <v>3902</v>
          </cell>
          <cell r="AG31">
            <v>5770.5280808080815</v>
          </cell>
          <cell r="AH31">
            <v>5151</v>
          </cell>
          <cell r="AI31">
            <v>5512.9997979797981</v>
          </cell>
          <cell r="AJ31">
            <v>5933.0004040404046</v>
          </cell>
          <cell r="AK31">
            <v>5549</v>
          </cell>
          <cell r="AL31">
            <v>5772</v>
          </cell>
          <cell r="AM31">
            <v>7001</v>
          </cell>
          <cell r="AN31">
            <v>6703</v>
          </cell>
          <cell r="AO31">
            <v>5710</v>
          </cell>
          <cell r="AP31">
            <v>5763</v>
          </cell>
          <cell r="AQ31">
            <v>5946</v>
          </cell>
          <cell r="AR31">
            <v>4499.62</v>
          </cell>
          <cell r="AS31">
            <v>5269.0800000000008</v>
          </cell>
          <cell r="AT31">
            <v>6261.9183838383833</v>
          </cell>
          <cell r="AU31">
            <v>5051.4000000000005</v>
          </cell>
          <cell r="AV31">
            <v>4981.3600000000006</v>
          </cell>
          <cell r="AW31">
            <v>7541.0256565656591</v>
          </cell>
          <cell r="AX31">
            <v>5600.7340067340074</v>
          </cell>
          <cell r="AY31">
            <v>5600.73046875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213.41666666666666</v>
          </cell>
          <cell r="BE31">
            <v>192.50288865546216</v>
          </cell>
          <cell r="BF31">
            <v>228.41666666666666</v>
          </cell>
          <cell r="BG31">
            <v>230.5</v>
          </cell>
          <cell r="BH31">
            <v>230.33333333333334</v>
          </cell>
          <cell r="BI31">
            <v>207.70833333333334</v>
          </cell>
          <cell r="BJ31">
            <v>196.95833333333334</v>
          </cell>
          <cell r="BK31">
            <v>166.70833333333334</v>
          </cell>
          <cell r="BL31">
            <v>186.79166666666666</v>
          </cell>
          <cell r="BM31">
            <v>219.33333333333334</v>
          </cell>
          <cell r="BN31">
            <v>200.83333333333334</v>
          </cell>
          <cell r="BO31">
            <v>166.70833333333334</v>
          </cell>
          <cell r="BP31">
            <v>193.08333333333334</v>
          </cell>
          <cell r="BQ31">
            <v>211.91666666666666</v>
          </cell>
          <cell r="BR31">
            <v>262</v>
          </cell>
          <cell r="BS31">
            <v>265.625</v>
          </cell>
          <cell r="BT31">
            <v>240.83333333333334</v>
          </cell>
          <cell r="BU31">
            <v>235.95833333333334</v>
          </cell>
          <cell r="BV31">
            <v>275.58333333333354</v>
          </cell>
          <cell r="BW31">
            <v>146.37499999999997</v>
          </cell>
          <cell r="BX31">
            <v>294.37474747474715</v>
          </cell>
          <cell r="BY31">
            <v>162.58333333333334</v>
          </cell>
          <cell r="BZ31">
            <v>240.43867003367006</v>
          </cell>
          <cell r="CA31">
            <v>214.625</v>
          </cell>
          <cell r="CB31">
            <v>229.70832491582493</v>
          </cell>
          <cell r="CC31">
            <v>247.20835016835019</v>
          </cell>
          <cell r="CD31">
            <v>231.20833333333334</v>
          </cell>
          <cell r="CE31">
            <v>240.5</v>
          </cell>
          <cell r="CF31">
            <v>291.70833333333331</v>
          </cell>
          <cell r="CG31">
            <v>279.29166666666669</v>
          </cell>
          <cell r="CH31">
            <v>237.91666666666666</v>
          </cell>
          <cell r="CI31">
            <v>240.125</v>
          </cell>
          <cell r="CJ31">
            <v>247.75</v>
          </cell>
          <cell r="CK31">
            <v>187.48416666666665</v>
          </cell>
          <cell r="CL31">
            <v>219.54500000000004</v>
          </cell>
          <cell r="CM31">
            <v>260.91326599326595</v>
          </cell>
          <cell r="CN31">
            <v>210.47500000000002</v>
          </cell>
          <cell r="CO31">
            <v>207.5566666666667</v>
          </cell>
          <cell r="CP31">
            <v>314.20940235690244</v>
          </cell>
          <cell r="CQ31">
            <v>233.36391694725032</v>
          </cell>
          <cell r="CR31">
            <v>233.3638916015625</v>
          </cell>
          <cell r="CS31">
            <v>244.08035634118974</v>
          </cell>
          <cell r="CT31">
            <v>228.92310816498315</v>
          </cell>
          <cell r="CU31">
            <v>244.78959736251406</v>
          </cell>
          <cell r="CV31">
            <v>-24.535225168350223</v>
          </cell>
          <cell r="CW31">
            <v>226.31497755331088</v>
          </cell>
          <cell r="CX31">
            <v>253.45833333333337</v>
          </cell>
          <cell r="CY31">
            <v>237.87284161054995</v>
          </cell>
          <cell r="CZ31">
            <v>237.872802734375</v>
          </cell>
          <cell r="DA31" t="str">
            <v>40M500</v>
          </cell>
          <cell r="DB31">
            <v>239.63889450056121</v>
          </cell>
          <cell r="DC31">
            <v>253.45833333333337</v>
          </cell>
          <cell r="DD31">
            <v>253.45833333333337</v>
          </cell>
          <cell r="DE31">
            <v>13.819438832772164</v>
          </cell>
          <cell r="DF31">
            <v>301108.50000000006</v>
          </cell>
          <cell r="DG31">
            <v>26521258.892643135</v>
          </cell>
          <cell r="DH31">
            <v>0.72204426884720307</v>
          </cell>
          <cell r="DI31" t="str">
            <v>B</v>
          </cell>
        </row>
        <row r="32">
          <cell r="D32" t="str">
            <v>DLS033</v>
          </cell>
          <cell r="E32">
            <v>1377.6</v>
          </cell>
          <cell r="F32">
            <v>4.0999999999999996</v>
          </cell>
          <cell r="G32">
            <v>4.0999984741210938</v>
          </cell>
          <cell r="H32">
            <v>4.0999984741210938</v>
          </cell>
          <cell r="I32">
            <v>4.0999984741210938</v>
          </cell>
          <cell r="J32">
            <v>4.0999984741210938</v>
          </cell>
          <cell r="K32">
            <v>4.0999984741210938</v>
          </cell>
          <cell r="L32">
            <v>4.0999984741210938</v>
          </cell>
          <cell r="M32">
            <v>4.0999984741210938</v>
          </cell>
          <cell r="N32">
            <v>4.0999984741210938</v>
          </cell>
          <cell r="O32">
            <v>4.0999984741210938</v>
          </cell>
          <cell r="P32">
            <v>4.0999984741210938</v>
          </cell>
          <cell r="Q32">
            <v>4.0999984741210938</v>
          </cell>
          <cell r="R32">
            <v>4.0999984741210938</v>
          </cell>
          <cell r="S32">
            <v>4.0999984741210938</v>
          </cell>
          <cell r="T32">
            <v>4.0999984741210938</v>
          </cell>
          <cell r="U32">
            <v>4.0999984741210938</v>
          </cell>
          <cell r="V32">
            <v>4.0999984741210938</v>
          </cell>
          <cell r="W32">
            <v>4.0999984741210938</v>
          </cell>
          <cell r="X32">
            <v>4.0999984741210938</v>
          </cell>
          <cell r="Y32">
            <v>4.0999984741210938</v>
          </cell>
          <cell r="Z32">
            <v>4.0999984741210938</v>
          </cell>
          <cell r="AA32">
            <v>4.0999984741210938</v>
          </cell>
          <cell r="AB32">
            <v>4.0999984741210938</v>
          </cell>
          <cell r="AC32">
            <v>4.0999984741210938</v>
          </cell>
          <cell r="AD32">
            <v>4.0999984741210938</v>
          </cell>
          <cell r="AE32">
            <v>53553.000000000058</v>
          </cell>
          <cell r="AF32">
            <v>63421.00000000008</v>
          </cell>
          <cell r="AG32">
            <v>66587.000000000029</v>
          </cell>
          <cell r="AH32">
            <v>58994.000000000036</v>
          </cell>
          <cell r="AI32">
            <v>70694.000000000044</v>
          </cell>
          <cell r="AJ32">
            <v>60255.039024390338</v>
          </cell>
          <cell r="AK32">
            <v>73011.000000000073</v>
          </cell>
          <cell r="AL32">
            <v>63740.000000000073</v>
          </cell>
          <cell r="AM32">
            <v>67299.195121951241</v>
          </cell>
          <cell r="AN32">
            <v>66516.000000000029</v>
          </cell>
          <cell r="AO32">
            <v>56124.000000000022</v>
          </cell>
          <cell r="AP32">
            <v>58309.000000000073</v>
          </cell>
          <cell r="AQ32">
            <v>77854.999999999985</v>
          </cell>
          <cell r="AR32">
            <v>69891.809756097544</v>
          </cell>
          <cell r="AS32">
            <v>75180.092682926785</v>
          </cell>
          <cell r="AT32">
            <v>77419.341463414588</v>
          </cell>
          <cell r="AU32">
            <v>79480.312195122009</v>
          </cell>
          <cell r="AV32">
            <v>69851.902439024387</v>
          </cell>
          <cell r="AW32">
            <v>103378.13170731698</v>
          </cell>
          <cell r="AX32">
            <v>79200.265040650382</v>
          </cell>
          <cell r="AY32">
            <v>79200.25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159.38392857142875</v>
          </cell>
          <cell r="BY32">
            <v>188.75297619047643</v>
          </cell>
          <cell r="BZ32">
            <v>198.17559523809533</v>
          </cell>
          <cell r="CA32">
            <v>175.57738095238105</v>
          </cell>
          <cell r="CB32">
            <v>210.39880952380966</v>
          </cell>
          <cell r="CC32">
            <v>179.33047328687601</v>
          </cell>
          <cell r="CD32">
            <v>217.29464285714306</v>
          </cell>
          <cell r="CE32">
            <v>189.70238095238116</v>
          </cell>
          <cell r="CF32">
            <v>200.29522357723584</v>
          </cell>
          <cell r="CG32">
            <v>197.96428571428581</v>
          </cell>
          <cell r="CH32">
            <v>167.03571428571436</v>
          </cell>
          <cell r="CI32">
            <v>173.53869047619068</v>
          </cell>
          <cell r="CJ32">
            <v>231.71130952380949</v>
          </cell>
          <cell r="CK32">
            <v>208.01133855981411</v>
          </cell>
          <cell r="CL32">
            <v>223.750275842044</v>
          </cell>
          <cell r="CM32">
            <v>230.41470673635294</v>
          </cell>
          <cell r="CN32">
            <v>236.54854819976788</v>
          </cell>
          <cell r="CO32">
            <v>207.89256678281066</v>
          </cell>
          <cell r="CP32">
            <v>307.67301103368146</v>
          </cell>
          <cell r="CQ32">
            <v>235.71507452574517</v>
          </cell>
          <cell r="CS32">
            <v>250.70470867208667</v>
          </cell>
          <cell r="CT32">
            <v>223.47190766550514</v>
          </cell>
          <cell r="CU32">
            <v>214.54483764034069</v>
          </cell>
          <cell r="CV32">
            <v>32.500084688346675</v>
          </cell>
          <cell r="CW32">
            <v>224.95194057297718</v>
          </cell>
          <cell r="CX32">
            <v>190.97182297715847</v>
          </cell>
          <cell r="CY32">
            <v>207.01330695896249</v>
          </cell>
          <cell r="DA32" t="str">
            <v>DLS033</v>
          </cell>
          <cell r="DB32">
            <v>195.44249903213324</v>
          </cell>
          <cell r="DC32">
            <v>223.47190766550514</v>
          </cell>
          <cell r="DD32">
            <v>223.47190766550514</v>
          </cell>
          <cell r="DE32">
            <v>28.029408633371901</v>
          </cell>
          <cell r="DF32">
            <v>307854.89999999985</v>
          </cell>
          <cell r="DG32">
            <v>26829113.792643134</v>
          </cell>
          <cell r="DH32">
            <v>0.73042565327097142</v>
          </cell>
          <cell r="DI32" t="str">
            <v>B</v>
          </cell>
        </row>
        <row r="33">
          <cell r="D33" t="str">
            <v>DLS240</v>
          </cell>
          <cell r="E33">
            <v>372</v>
          </cell>
          <cell r="F33">
            <v>29</v>
          </cell>
          <cell r="G33">
            <v>29</v>
          </cell>
          <cell r="H33">
            <v>29</v>
          </cell>
          <cell r="I33">
            <v>29</v>
          </cell>
          <cell r="J33">
            <v>29</v>
          </cell>
          <cell r="K33">
            <v>2350</v>
          </cell>
          <cell r="L33">
            <v>1877</v>
          </cell>
          <cell r="M33">
            <v>2020</v>
          </cell>
          <cell r="N33">
            <v>2149.9344827586206</v>
          </cell>
          <cell r="O33">
            <v>2080</v>
          </cell>
          <cell r="P33">
            <v>2448</v>
          </cell>
          <cell r="Q33">
            <v>2103</v>
          </cell>
          <cell r="R33">
            <v>1805</v>
          </cell>
          <cell r="S33">
            <v>2100</v>
          </cell>
          <cell r="T33">
            <v>1930</v>
          </cell>
          <cell r="U33">
            <v>2746</v>
          </cell>
          <cell r="V33">
            <v>1800</v>
          </cell>
          <cell r="W33">
            <v>1614</v>
          </cell>
          <cell r="X33">
            <v>2112</v>
          </cell>
          <cell r="Y33">
            <v>2200</v>
          </cell>
          <cell r="Z33">
            <v>1996</v>
          </cell>
          <cell r="AA33">
            <v>2058</v>
          </cell>
          <cell r="AB33">
            <v>2626</v>
          </cell>
          <cell r="AC33">
            <v>2316</v>
          </cell>
          <cell r="AD33">
            <v>1509</v>
          </cell>
          <cell r="AE33">
            <v>2495.9996551724134</v>
          </cell>
          <cell r="AF33">
            <v>1989</v>
          </cell>
          <cell r="AG33">
            <v>2458</v>
          </cell>
          <cell r="AH33">
            <v>2001</v>
          </cell>
          <cell r="AI33">
            <v>2511</v>
          </cell>
          <cell r="AJ33">
            <v>2277.9996551724134</v>
          </cell>
          <cell r="AK33">
            <v>2345.0337931034483</v>
          </cell>
          <cell r="AL33">
            <v>2276</v>
          </cell>
          <cell r="AM33">
            <v>2461</v>
          </cell>
          <cell r="AN33">
            <v>2554</v>
          </cell>
          <cell r="AO33">
            <v>2348</v>
          </cell>
          <cell r="AP33">
            <v>2409</v>
          </cell>
          <cell r="AQ33">
            <v>2478</v>
          </cell>
          <cell r="AR33">
            <v>2452.4800000000005</v>
          </cell>
          <cell r="AS33">
            <v>2357.3200000000006</v>
          </cell>
          <cell r="AT33">
            <v>2909.9106896551739</v>
          </cell>
          <cell r="AU33">
            <v>2187.3599999999997</v>
          </cell>
          <cell r="AV33">
            <v>2426.6527586206898</v>
          </cell>
          <cell r="AW33">
            <v>3280.3610344827594</v>
          </cell>
          <cell r="AX33">
            <v>2602.3474137931039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195.83333333333334</v>
          </cell>
          <cell r="BE33">
            <v>156.41666666666666</v>
          </cell>
          <cell r="BF33">
            <v>168.33333333333334</v>
          </cell>
          <cell r="BG33">
            <v>179.1612068965517</v>
          </cell>
          <cell r="BH33">
            <v>173.33333333333334</v>
          </cell>
          <cell r="BI33">
            <v>204</v>
          </cell>
          <cell r="BJ33">
            <v>175.25</v>
          </cell>
          <cell r="BK33">
            <v>150.41666666666666</v>
          </cell>
          <cell r="BL33">
            <v>175</v>
          </cell>
          <cell r="BM33">
            <v>160.83333333333334</v>
          </cell>
          <cell r="BN33">
            <v>228.83333333333334</v>
          </cell>
          <cell r="BO33">
            <v>150</v>
          </cell>
          <cell r="BP33">
            <v>134.5</v>
          </cell>
          <cell r="BQ33">
            <v>176</v>
          </cell>
          <cell r="BR33">
            <v>183.33333333333334</v>
          </cell>
          <cell r="BS33">
            <v>166.33333333333334</v>
          </cell>
          <cell r="BT33">
            <v>171.5</v>
          </cell>
          <cell r="BU33">
            <v>218.83333333333334</v>
          </cell>
          <cell r="BV33">
            <v>193</v>
          </cell>
          <cell r="BW33">
            <v>125.75</v>
          </cell>
          <cell r="BX33">
            <v>207.99997126436779</v>
          </cell>
          <cell r="BY33">
            <v>165.75</v>
          </cell>
          <cell r="BZ33">
            <v>204.83333333333334</v>
          </cell>
          <cell r="CA33">
            <v>166.75</v>
          </cell>
          <cell r="CB33">
            <v>209.25</v>
          </cell>
          <cell r="CC33">
            <v>189.83330459770113</v>
          </cell>
          <cell r="CD33">
            <v>195.41948275862069</v>
          </cell>
          <cell r="CE33">
            <v>189.66666666666666</v>
          </cell>
          <cell r="CF33">
            <v>205.08333333333334</v>
          </cell>
          <cell r="CG33">
            <v>212.83333333333334</v>
          </cell>
          <cell r="CH33">
            <v>195.66666666666666</v>
          </cell>
          <cell r="CI33">
            <v>200.75</v>
          </cell>
          <cell r="CJ33">
            <v>206.5</v>
          </cell>
          <cell r="CK33">
            <v>204.37333333333336</v>
          </cell>
          <cell r="CL33">
            <v>196.44333333333338</v>
          </cell>
          <cell r="CM33">
            <v>242.49255747126449</v>
          </cell>
          <cell r="CN33">
            <v>182.27999999999997</v>
          </cell>
          <cell r="CO33">
            <v>202.22106321839081</v>
          </cell>
          <cell r="CP33">
            <v>273.36341954022993</v>
          </cell>
          <cell r="CQ33">
            <v>216.86228448275867</v>
          </cell>
          <cell r="CR33">
            <v>216.8621826171875</v>
          </cell>
          <cell r="CS33">
            <v>219.28816091954022</v>
          </cell>
          <cell r="CT33">
            <v>212.4523060344828</v>
          </cell>
          <cell r="CU33">
            <v>209.30614224137935</v>
          </cell>
          <cell r="CV33">
            <v>12.549058908046021</v>
          </cell>
          <cell r="CW33">
            <v>208.99787356321841</v>
          </cell>
          <cell r="CX33">
            <v>199.90324712643678</v>
          </cell>
          <cell r="CY33">
            <v>202.81081417624526</v>
          </cell>
          <cell r="DA33" t="str">
            <v>DLS240</v>
          </cell>
          <cell r="DB33">
            <v>191.63981800766285</v>
          </cell>
          <cell r="DC33">
            <v>212.4523060344828</v>
          </cell>
          <cell r="DD33">
            <v>212.4523060344828</v>
          </cell>
          <cell r="DE33">
            <v>20.812488026819949</v>
          </cell>
          <cell r="DF33">
            <v>79032.257844827604</v>
          </cell>
          <cell r="DG33">
            <v>26908146.050487962</v>
          </cell>
          <cell r="DH33">
            <v>0.73257731541724846</v>
          </cell>
          <cell r="DI33" t="str">
            <v>B</v>
          </cell>
        </row>
        <row r="34">
          <cell r="D34" t="str">
            <v>DLS033</v>
          </cell>
          <cell r="E34">
            <v>1377.6</v>
          </cell>
          <cell r="F34">
            <v>4.0999999999999996</v>
          </cell>
          <cell r="G34">
            <v>4.0999984741210938</v>
          </cell>
          <cell r="H34">
            <v>4.0999984741210938</v>
          </cell>
          <cell r="I34">
            <v>4.0999984741210938</v>
          </cell>
          <cell r="J34">
            <v>4.0999984741210938</v>
          </cell>
          <cell r="K34">
            <v>4.0999984741210938</v>
          </cell>
          <cell r="L34">
            <v>4.0999984741210938</v>
          </cell>
          <cell r="M34">
            <v>4.0999984741210938</v>
          </cell>
          <cell r="N34">
            <v>4.0999984741210938</v>
          </cell>
          <cell r="O34">
            <v>4.0999984741210938</v>
          </cell>
          <cell r="P34">
            <v>4.0999984741210938</v>
          </cell>
          <cell r="Q34">
            <v>4.0999984741210938</v>
          </cell>
          <cell r="R34">
            <v>4.0999984741210938</v>
          </cell>
          <cell r="S34">
            <v>4.0999984741210938</v>
          </cell>
          <cell r="T34">
            <v>4.0999984741210938</v>
          </cell>
          <cell r="U34">
            <v>4.0999984741210938</v>
          </cell>
          <cell r="V34">
            <v>4.0999984741210938</v>
          </cell>
          <cell r="W34">
            <v>4.0999984741210938</v>
          </cell>
          <cell r="X34">
            <v>4.0999984741210938</v>
          </cell>
          <cell r="Y34">
            <v>4.0999984741210938</v>
          </cell>
          <cell r="Z34">
            <v>4.0999984741210938</v>
          </cell>
          <cell r="AA34">
            <v>4.0999984741210938</v>
          </cell>
          <cell r="AB34">
            <v>4.0999984741210938</v>
          </cell>
          <cell r="AC34">
            <v>68982</v>
          </cell>
          <cell r="AD34">
            <v>42151</v>
          </cell>
          <cell r="AE34">
            <v>53553.000000000058</v>
          </cell>
          <cell r="AF34">
            <v>63421.00000000008</v>
          </cell>
          <cell r="AG34">
            <v>66587.000000000029</v>
          </cell>
          <cell r="AH34">
            <v>58994.000000000036</v>
          </cell>
          <cell r="AI34">
            <v>70694.000000000044</v>
          </cell>
          <cell r="AJ34">
            <v>60255.039024390338</v>
          </cell>
          <cell r="AK34">
            <v>73011.000000000073</v>
          </cell>
          <cell r="AL34">
            <v>63740.000000000073</v>
          </cell>
          <cell r="AM34">
            <v>67299.195121951241</v>
          </cell>
          <cell r="AN34">
            <v>66516.000000000029</v>
          </cell>
          <cell r="AO34">
            <v>56124.000000000022</v>
          </cell>
          <cell r="AP34">
            <v>58309.000000000073</v>
          </cell>
          <cell r="AQ34">
            <v>77854.999999999985</v>
          </cell>
          <cell r="AR34">
            <v>69891.809756097544</v>
          </cell>
          <cell r="AS34">
            <v>75180.092682926785</v>
          </cell>
          <cell r="AT34">
            <v>77419.341463414588</v>
          </cell>
          <cell r="AU34">
            <v>79480.312195122009</v>
          </cell>
          <cell r="AV34">
            <v>69851.902439024387</v>
          </cell>
          <cell r="AW34">
            <v>103378.13170731698</v>
          </cell>
          <cell r="AX34">
            <v>79200.265040650382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191.61666666666667</v>
          </cell>
          <cell r="BW34">
            <v>117.08611111111111</v>
          </cell>
          <cell r="BX34">
            <v>148.7583333333335</v>
          </cell>
          <cell r="BY34">
            <v>176.16944444444468</v>
          </cell>
          <cell r="BZ34">
            <v>184.96388888888896</v>
          </cell>
          <cell r="CA34">
            <v>163.87222222222232</v>
          </cell>
          <cell r="CB34">
            <v>196.37222222222235</v>
          </cell>
          <cell r="CC34">
            <v>167.37510840108428</v>
          </cell>
          <cell r="CD34">
            <v>202.80833333333354</v>
          </cell>
          <cell r="CE34">
            <v>177.05555555555577</v>
          </cell>
          <cell r="CF34">
            <v>186.94220867208679</v>
          </cell>
          <cell r="CG34">
            <v>184.76666666666674</v>
          </cell>
          <cell r="CH34">
            <v>155.90000000000006</v>
          </cell>
          <cell r="CI34">
            <v>161.96944444444463</v>
          </cell>
          <cell r="CJ34">
            <v>216.26388888888886</v>
          </cell>
          <cell r="CK34">
            <v>194.14391598915984</v>
          </cell>
          <cell r="CL34">
            <v>208.83359078590775</v>
          </cell>
          <cell r="CM34">
            <v>215.05372628726275</v>
          </cell>
          <cell r="CN34">
            <v>220.77864498645002</v>
          </cell>
          <cell r="CO34">
            <v>194.0330623306233</v>
          </cell>
          <cell r="CP34">
            <v>287.16147696476941</v>
          </cell>
          <cell r="CQ34">
            <v>220.00073622402886</v>
          </cell>
          <cell r="CR34">
            <v>220.000732421875</v>
          </cell>
          <cell r="CS34">
            <v>233.99106142728093</v>
          </cell>
          <cell r="CT34">
            <v>208.57378048780478</v>
          </cell>
          <cell r="CU34">
            <v>200.241848464318</v>
          </cell>
          <cell r="CV34">
            <v>30.333412375790203</v>
          </cell>
          <cell r="CW34">
            <v>209.95514453477867</v>
          </cell>
          <cell r="CX34">
            <v>178.24036811201458</v>
          </cell>
          <cell r="CY34">
            <v>193.212419828365</v>
          </cell>
          <cell r="DA34" t="str">
            <v>DLS033</v>
          </cell>
          <cell r="DB34">
            <v>195.44249903213324</v>
          </cell>
          <cell r="DC34">
            <v>208.57378048780478</v>
          </cell>
          <cell r="DD34">
            <v>208.57378048780478</v>
          </cell>
          <cell r="DE34">
            <v>13.131281455671541</v>
          </cell>
          <cell r="DF34">
            <v>287331.23999999987</v>
          </cell>
          <cell r="DG34">
            <v>27195477.29048796</v>
          </cell>
          <cell r="DH34">
            <v>0.74039994087943228</v>
          </cell>
          <cell r="DI34" t="str">
            <v>B</v>
          </cell>
        </row>
        <row r="35">
          <cell r="D35" t="str">
            <v>40M150</v>
          </cell>
          <cell r="E35">
            <v>1039.1999999999998</v>
          </cell>
          <cell r="F35">
            <v>21.65</v>
          </cell>
          <cell r="G35">
            <v>21.649993896484375</v>
          </cell>
          <cell r="H35">
            <v>21.649993896484375</v>
          </cell>
          <cell r="I35">
            <v>21.649993896484375</v>
          </cell>
          <cell r="J35">
            <v>21.649993896484375</v>
          </cell>
          <cell r="K35">
            <v>6509</v>
          </cell>
          <cell r="L35">
            <v>7655.9999999999991</v>
          </cell>
          <cell r="M35">
            <v>6925</v>
          </cell>
          <cell r="N35">
            <v>5604</v>
          </cell>
          <cell r="O35">
            <v>6885.9999999999991</v>
          </cell>
          <cell r="P35">
            <v>6725.9999999999991</v>
          </cell>
          <cell r="Q35">
            <v>6905.9999999999991</v>
          </cell>
          <cell r="R35">
            <v>5807</v>
          </cell>
          <cell r="S35">
            <v>5986</v>
          </cell>
          <cell r="T35">
            <v>5267</v>
          </cell>
          <cell r="U35">
            <v>7017</v>
          </cell>
          <cell r="V35">
            <v>4547</v>
          </cell>
          <cell r="W35">
            <v>7695</v>
          </cell>
          <cell r="X35">
            <v>7417</v>
          </cell>
          <cell r="Y35">
            <v>6445.9999999999991</v>
          </cell>
          <cell r="Z35">
            <v>6985.9999999999991</v>
          </cell>
          <cell r="AA35">
            <v>7404</v>
          </cell>
          <cell r="AB35">
            <v>7047.9999999999982</v>
          </cell>
          <cell r="AC35">
            <v>6939.9999999999945</v>
          </cell>
          <cell r="AD35">
            <v>4194</v>
          </cell>
          <cell r="AE35">
            <v>7854.0415704387951</v>
          </cell>
          <cell r="AF35">
            <v>5090.3441108545012</v>
          </cell>
          <cell r="AG35">
            <v>6670.9999999999945</v>
          </cell>
          <cell r="AH35">
            <v>5567.9999999999973</v>
          </cell>
          <cell r="AI35">
            <v>6889.9999999999909</v>
          </cell>
          <cell r="AJ35">
            <v>7537.9999999999945</v>
          </cell>
          <cell r="AK35">
            <v>8314.9999999999945</v>
          </cell>
          <cell r="AL35">
            <v>6950.9999999999936</v>
          </cell>
          <cell r="AM35">
            <v>7996.9999999999964</v>
          </cell>
          <cell r="AN35">
            <v>8663.9999999999927</v>
          </cell>
          <cell r="AO35">
            <v>6101.9999999999918</v>
          </cell>
          <cell r="AP35">
            <v>5923.9999999999982</v>
          </cell>
          <cell r="AQ35">
            <v>6754.9999999999936</v>
          </cell>
          <cell r="AR35">
            <v>10096.940415704386</v>
          </cell>
          <cell r="AS35">
            <v>16847.341801385679</v>
          </cell>
          <cell r="AT35">
            <v>6182.5103926096963</v>
          </cell>
          <cell r="AU35">
            <v>6722.3612009237877</v>
          </cell>
          <cell r="AV35">
            <v>6797.7214780600434</v>
          </cell>
          <cell r="AW35">
            <v>8714.6415704388</v>
          </cell>
          <cell r="AX35">
            <v>9226.9194765203993</v>
          </cell>
          <cell r="AY35">
            <v>9226.9140625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135.60416666666666</v>
          </cell>
          <cell r="BE35">
            <v>159.49999999999997</v>
          </cell>
          <cell r="BF35">
            <v>144.27083333333334</v>
          </cell>
          <cell r="BG35">
            <v>116.75</v>
          </cell>
          <cell r="BH35">
            <v>143.45833333333331</v>
          </cell>
          <cell r="BI35">
            <v>140.12499999999997</v>
          </cell>
          <cell r="BJ35">
            <v>143.87499999999997</v>
          </cell>
          <cell r="BK35">
            <v>120.97916666666667</v>
          </cell>
          <cell r="BL35">
            <v>124.70833333333333</v>
          </cell>
          <cell r="BM35">
            <v>109.72916666666667</v>
          </cell>
          <cell r="BN35">
            <v>146.1875</v>
          </cell>
          <cell r="BO35">
            <v>94.729166666666671</v>
          </cell>
          <cell r="BP35">
            <v>160.3125</v>
          </cell>
          <cell r="BQ35">
            <v>154.52083333333334</v>
          </cell>
          <cell r="BR35">
            <v>134.29166666666666</v>
          </cell>
          <cell r="BS35">
            <v>145.54166666666666</v>
          </cell>
          <cell r="BT35">
            <v>154.25</v>
          </cell>
          <cell r="BU35">
            <v>146.83333333333329</v>
          </cell>
          <cell r="BV35">
            <v>144.58333333333323</v>
          </cell>
          <cell r="BW35">
            <v>87.375</v>
          </cell>
          <cell r="BX35">
            <v>163.62586605080824</v>
          </cell>
          <cell r="BY35">
            <v>106.0488356428021</v>
          </cell>
          <cell r="BZ35">
            <v>138.97916666666654</v>
          </cell>
          <cell r="CA35">
            <v>115.99999999999994</v>
          </cell>
          <cell r="CB35">
            <v>143.54166666666649</v>
          </cell>
          <cell r="CC35">
            <v>157.04166666666654</v>
          </cell>
          <cell r="CD35">
            <v>173.22916666666654</v>
          </cell>
          <cell r="CE35">
            <v>144.81249999999986</v>
          </cell>
          <cell r="CF35">
            <v>166.6041666666666</v>
          </cell>
          <cell r="CG35">
            <v>180.49999999999986</v>
          </cell>
          <cell r="CH35">
            <v>127.12499999999983</v>
          </cell>
          <cell r="CI35">
            <v>123.41666666666663</v>
          </cell>
          <cell r="CJ35">
            <v>140.72916666666654</v>
          </cell>
          <cell r="CK35">
            <v>210.35292532717472</v>
          </cell>
          <cell r="CL35">
            <v>350.98628752886833</v>
          </cell>
          <cell r="CM35">
            <v>128.80229984603534</v>
          </cell>
          <cell r="CN35">
            <v>140.04919168591223</v>
          </cell>
          <cell r="CO35">
            <v>141.61919745958423</v>
          </cell>
          <cell r="CP35">
            <v>181.555032717475</v>
          </cell>
          <cell r="CQ35">
            <v>192.22748909417498</v>
          </cell>
          <cell r="CR35">
            <v>192.2274169921875</v>
          </cell>
          <cell r="CS35">
            <v>154.40780728765716</v>
          </cell>
          <cell r="CT35">
            <v>207.71766984218624</v>
          </cell>
          <cell r="CU35">
            <v>169.71270288042078</v>
          </cell>
          <cell r="CV35">
            <v>55.103086508853011</v>
          </cell>
          <cell r="CW35">
            <v>136.82356299717728</v>
          </cell>
          <cell r="CX35">
            <v>152.61458333333323</v>
          </cell>
          <cell r="CY35">
            <v>169.01888070952009</v>
          </cell>
          <cell r="CZ35">
            <v>169.018798828125</v>
          </cell>
          <cell r="DA35" t="str">
            <v>40M150</v>
          </cell>
          <cell r="DB35">
            <v>158.3611111111112</v>
          </cell>
          <cell r="DC35">
            <v>207.71766984218624</v>
          </cell>
          <cell r="DD35">
            <v>207.71766984218624</v>
          </cell>
          <cell r="DE35">
            <v>49.35655873107504</v>
          </cell>
          <cell r="DF35">
            <v>215860.2024999999</v>
          </cell>
          <cell r="DG35">
            <v>27411337.492987961</v>
          </cell>
          <cell r="DH35">
            <v>0.74627675927324377</v>
          </cell>
          <cell r="DI35" t="str">
            <v>B</v>
          </cell>
        </row>
        <row r="36">
          <cell r="D36" t="str">
            <v>70P150</v>
          </cell>
          <cell r="E36">
            <v>1545</v>
          </cell>
          <cell r="F36">
            <v>25.15</v>
          </cell>
          <cell r="G36">
            <v>25.149993896484375</v>
          </cell>
          <cell r="H36">
            <v>25.149993896484375</v>
          </cell>
          <cell r="I36">
            <v>25.149993896484375</v>
          </cell>
          <cell r="J36">
            <v>25.149993896484375</v>
          </cell>
          <cell r="K36">
            <v>7124</v>
          </cell>
          <cell r="L36">
            <v>9811</v>
          </cell>
          <cell r="M36">
            <v>12327.028925619834</v>
          </cell>
          <cell r="N36">
            <v>8152</v>
          </cell>
          <cell r="O36">
            <v>10432</v>
          </cell>
          <cell r="P36">
            <v>12647.000000000002</v>
          </cell>
          <cell r="Q36">
            <v>7505</v>
          </cell>
          <cell r="R36">
            <v>10836</v>
          </cell>
          <cell r="S36">
            <v>7329</v>
          </cell>
          <cell r="T36">
            <v>10112</v>
          </cell>
          <cell r="U36">
            <v>10620</v>
          </cell>
          <cell r="V36">
            <v>6229</v>
          </cell>
          <cell r="W36">
            <v>14759</v>
          </cell>
          <cell r="X36">
            <v>9248</v>
          </cell>
          <cell r="Y36">
            <v>11993</v>
          </cell>
          <cell r="Z36">
            <v>9294</v>
          </cell>
          <cell r="AA36">
            <v>14659</v>
          </cell>
          <cell r="AB36">
            <v>8291.9999999999909</v>
          </cell>
          <cell r="AC36">
            <v>7883.0000000000073</v>
          </cell>
          <cell r="AD36">
            <v>7281.0000000000055</v>
          </cell>
          <cell r="AE36">
            <v>11339.840954274367</v>
          </cell>
          <cell r="AF36">
            <v>7567.0214711729523</v>
          </cell>
          <cell r="AG36">
            <v>8657.9999999999909</v>
          </cell>
          <cell r="AH36">
            <v>5925.1240556659968</v>
          </cell>
          <cell r="AI36">
            <v>9124.0393638170844</v>
          </cell>
          <cell r="AJ36">
            <v>11234.999999999984</v>
          </cell>
          <cell r="AK36">
            <v>15662.003578528809</v>
          </cell>
          <cell r="AL36">
            <v>9309.0393638170863</v>
          </cell>
          <cell r="AM36">
            <v>9183.9999999999945</v>
          </cell>
          <cell r="AN36">
            <v>12000.999999999991</v>
          </cell>
          <cell r="AO36">
            <v>11035.999999999995</v>
          </cell>
          <cell r="AP36">
            <v>10770.999999999993</v>
          </cell>
          <cell r="AQ36">
            <v>7324.9999999999909</v>
          </cell>
          <cell r="AR36">
            <v>6151.9423459244517</v>
          </cell>
          <cell r="AS36">
            <v>7525.2445328031872</v>
          </cell>
          <cell r="AT36">
            <v>12947.151093439357</v>
          </cell>
          <cell r="AU36">
            <v>9564.9928429423435</v>
          </cell>
          <cell r="AV36">
            <v>10080.664015904567</v>
          </cell>
          <cell r="AW36">
            <v>12261.185685884686</v>
          </cell>
          <cell r="AX36">
            <v>9755.1967528164332</v>
          </cell>
          <cell r="AY36">
            <v>9755.1953125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118.73333333333333</v>
          </cell>
          <cell r="BE36">
            <v>163.51666666666668</v>
          </cell>
          <cell r="BF36">
            <v>205.45048209366391</v>
          </cell>
          <cell r="BG36">
            <v>135.86666666666667</v>
          </cell>
          <cell r="BH36">
            <v>173.86666666666667</v>
          </cell>
          <cell r="BI36">
            <v>210.78333333333336</v>
          </cell>
          <cell r="BJ36">
            <v>125.08333333333333</v>
          </cell>
          <cell r="BK36">
            <v>180.6</v>
          </cell>
          <cell r="BL36">
            <v>122.15</v>
          </cell>
          <cell r="BM36">
            <v>168.53333333333333</v>
          </cell>
          <cell r="BN36">
            <v>177</v>
          </cell>
          <cell r="BO36">
            <v>103.81666666666666</v>
          </cell>
          <cell r="BP36">
            <v>245.98333333333332</v>
          </cell>
          <cell r="BQ36">
            <v>154.13333333333333</v>
          </cell>
          <cell r="BR36">
            <v>199.88333333333333</v>
          </cell>
          <cell r="BS36">
            <v>154.9</v>
          </cell>
          <cell r="BT36">
            <v>244.31666666666666</v>
          </cell>
          <cell r="BU36">
            <v>138.19999999999985</v>
          </cell>
          <cell r="BV36">
            <v>131.38333333333347</v>
          </cell>
          <cell r="BW36">
            <v>121.35000000000009</v>
          </cell>
          <cell r="BX36">
            <v>188.99734923790612</v>
          </cell>
          <cell r="BY36">
            <v>126.1170245195492</v>
          </cell>
          <cell r="BZ36">
            <v>144.29999999999984</v>
          </cell>
          <cell r="CA36">
            <v>98.752067594433285</v>
          </cell>
          <cell r="CB36">
            <v>152.06732273028473</v>
          </cell>
          <cell r="CC36">
            <v>187.24999999999972</v>
          </cell>
          <cell r="CD36">
            <v>261.03339297548013</v>
          </cell>
          <cell r="CE36">
            <v>155.1506560636181</v>
          </cell>
          <cell r="CF36">
            <v>153.06666666666658</v>
          </cell>
          <cell r="CG36">
            <v>200.01666666666651</v>
          </cell>
          <cell r="CH36">
            <v>183.93333333333325</v>
          </cell>
          <cell r="CI36">
            <v>179.51666666666654</v>
          </cell>
          <cell r="CJ36">
            <v>122.08333333333319</v>
          </cell>
          <cell r="CK36">
            <v>102.5323724320742</v>
          </cell>
          <cell r="CL36">
            <v>125.42074221338645</v>
          </cell>
          <cell r="CM36">
            <v>215.78585155732262</v>
          </cell>
          <cell r="CN36">
            <v>159.41654738237239</v>
          </cell>
          <cell r="CO36">
            <v>168.01106693174279</v>
          </cell>
          <cell r="CP36">
            <v>204.35309476474475</v>
          </cell>
          <cell r="CQ36">
            <v>162.58661254694053</v>
          </cell>
          <cell r="CR36">
            <v>162.5865478515625</v>
          </cell>
          <cell r="CS36">
            <v>177.26023635961997</v>
          </cell>
          <cell r="CT36">
            <v>141.45557488402912</v>
          </cell>
          <cell r="CU36">
            <v>164.10724983432726</v>
          </cell>
          <cell r="CV36">
            <v>-47.330655511376051</v>
          </cell>
          <cell r="CW36">
            <v>181.07115529047928</v>
          </cell>
          <cell r="CX36">
            <v>188.78623039540517</v>
          </cell>
          <cell r="CY36">
            <v>168.83060801855521</v>
          </cell>
          <cell r="CZ36">
            <v>168.83056640625</v>
          </cell>
          <cell r="DA36" t="str">
            <v>70P150</v>
          </cell>
          <cell r="DB36">
            <v>201.14468301303287</v>
          </cell>
          <cell r="DC36">
            <v>188.78623039540517</v>
          </cell>
          <cell r="DD36">
            <v>201.14468301303287</v>
          </cell>
          <cell r="DE36">
            <v>-12.358452617627705</v>
          </cell>
          <cell r="DF36">
            <v>310768.53525513579</v>
          </cell>
          <cell r="DG36">
            <v>27722106.028243095</v>
          </cell>
          <cell r="DH36">
            <v>0.75473746774591943</v>
          </cell>
          <cell r="DI36" t="str">
            <v>B</v>
          </cell>
        </row>
        <row r="37">
          <cell r="D37" t="str">
            <v>XCO030</v>
          </cell>
          <cell r="E37">
            <v>1044</v>
          </cell>
          <cell r="F37">
            <v>2.9</v>
          </cell>
          <cell r="G37">
            <v>2.8999996185302734</v>
          </cell>
          <cell r="H37">
            <v>2.8999996185302734</v>
          </cell>
          <cell r="I37">
            <v>2.8999996185302734</v>
          </cell>
          <cell r="J37">
            <v>2.8999996185302734</v>
          </cell>
          <cell r="K37">
            <v>59220</v>
          </cell>
          <cell r="L37">
            <v>91076.275862068971</v>
          </cell>
          <cell r="M37">
            <v>22730.206896551728</v>
          </cell>
          <cell r="N37">
            <v>32963.724137931036</v>
          </cell>
          <cell r="O37">
            <v>50195.310344827587</v>
          </cell>
          <cell r="P37">
            <v>54358.620689655174</v>
          </cell>
          <cell r="Q37">
            <v>46606.482758620688</v>
          </cell>
          <cell r="R37">
            <v>47334.482758620688</v>
          </cell>
          <cell r="S37">
            <v>61367.310344827594</v>
          </cell>
          <cell r="T37">
            <v>57141.482758620688</v>
          </cell>
          <cell r="U37">
            <v>49803.379310344826</v>
          </cell>
          <cell r="V37">
            <v>44221.758620689659</v>
          </cell>
          <cell r="W37">
            <v>63447.034482758623</v>
          </cell>
          <cell r="X37">
            <v>79472.793103448275</v>
          </cell>
          <cell r="Y37">
            <v>49603.172413793109</v>
          </cell>
          <cell r="Z37">
            <v>74456.137931034478</v>
          </cell>
          <cell r="AA37">
            <v>52534.896551724145</v>
          </cell>
          <cell r="AB37">
            <v>113963.86206896552</v>
          </cell>
          <cell r="AC37">
            <v>95907.20689655155</v>
          </cell>
          <cell r="AD37">
            <v>55671.000000000029</v>
          </cell>
          <cell r="AE37">
            <v>68110.999999999884</v>
          </cell>
          <cell r="AF37">
            <v>65946.02413793093</v>
          </cell>
          <cell r="AG37">
            <v>58820.10344827576</v>
          </cell>
          <cell r="AH37">
            <v>51542.048275861969</v>
          </cell>
          <cell r="AI37">
            <v>72074.99999999984</v>
          </cell>
          <cell r="AJ37">
            <v>55087.999999999949</v>
          </cell>
          <cell r="AK37">
            <v>64192.048275861991</v>
          </cell>
          <cell r="AL37">
            <v>65560.403448275785</v>
          </cell>
          <cell r="AM37">
            <v>69792.999999999884</v>
          </cell>
          <cell r="AN37">
            <v>80709.341379310266</v>
          </cell>
          <cell r="AO37">
            <v>65404.999999999884</v>
          </cell>
          <cell r="AP37">
            <v>67821.999999999942</v>
          </cell>
          <cell r="AQ37">
            <v>80615.999999999985</v>
          </cell>
          <cell r="AR37">
            <v>63272.21724137928</v>
          </cell>
          <cell r="AS37">
            <v>63689.303448275859</v>
          </cell>
          <cell r="AT37">
            <v>53774.779310344857</v>
          </cell>
          <cell r="AU37">
            <v>67349.268965517258</v>
          </cell>
          <cell r="AV37">
            <v>50997.527586206903</v>
          </cell>
          <cell r="AW37">
            <v>75526.444827586252</v>
          </cell>
          <cell r="AX37">
            <v>62434.923563218392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164.5</v>
          </cell>
          <cell r="BE37">
            <v>252.98965517241382</v>
          </cell>
          <cell r="BF37">
            <v>63.139463601532576</v>
          </cell>
          <cell r="BG37">
            <v>91.565900383141766</v>
          </cell>
          <cell r="BH37">
            <v>139.43141762452109</v>
          </cell>
          <cell r="BI37">
            <v>150.99616858237547</v>
          </cell>
          <cell r="BJ37">
            <v>129.46245210727969</v>
          </cell>
          <cell r="BK37">
            <v>131.4846743295019</v>
          </cell>
          <cell r="BL37">
            <v>170.46475095785442</v>
          </cell>
          <cell r="BM37">
            <v>158.72634099616857</v>
          </cell>
          <cell r="BN37">
            <v>138.3427203065134</v>
          </cell>
          <cell r="BO37">
            <v>122.83821839080461</v>
          </cell>
          <cell r="BP37">
            <v>176.24176245210728</v>
          </cell>
          <cell r="BQ37">
            <v>220.75775862068966</v>
          </cell>
          <cell r="BR37">
            <v>137.78659003831419</v>
          </cell>
          <cell r="BS37">
            <v>206.82260536398465</v>
          </cell>
          <cell r="BT37">
            <v>145.93026819923372</v>
          </cell>
          <cell r="BU37">
            <v>316.56628352490424</v>
          </cell>
          <cell r="BV37">
            <v>266.40890804597655</v>
          </cell>
          <cell r="BW37">
            <v>154.64166666666674</v>
          </cell>
          <cell r="BX37">
            <v>189.19722222222191</v>
          </cell>
          <cell r="BY37">
            <v>183.18340038314147</v>
          </cell>
          <cell r="BZ37">
            <v>163.38917624521045</v>
          </cell>
          <cell r="CA37">
            <v>143.17235632183881</v>
          </cell>
          <cell r="CB37">
            <v>200.20833333333289</v>
          </cell>
          <cell r="CC37">
            <v>153.02222222222207</v>
          </cell>
          <cell r="CD37">
            <v>178.31124521072775</v>
          </cell>
          <cell r="CE37">
            <v>182.11223180076607</v>
          </cell>
          <cell r="CF37">
            <v>193.86944444444413</v>
          </cell>
          <cell r="CG37">
            <v>224.19261494252851</v>
          </cell>
          <cell r="CH37">
            <v>181.68055555555523</v>
          </cell>
          <cell r="CI37">
            <v>188.39444444444428</v>
          </cell>
          <cell r="CJ37">
            <v>223.93333333333328</v>
          </cell>
          <cell r="CK37">
            <v>175.75615900383133</v>
          </cell>
          <cell r="CL37">
            <v>176.91473180076628</v>
          </cell>
          <cell r="CM37">
            <v>149.37438697318015</v>
          </cell>
          <cell r="CN37">
            <v>187.08130268199238</v>
          </cell>
          <cell r="CO37">
            <v>141.65979885057473</v>
          </cell>
          <cell r="CP37">
            <v>209.79568007662849</v>
          </cell>
          <cell r="CQ37">
            <v>173.4303432311622</v>
          </cell>
          <cell r="CR37">
            <v>173.4302978515625</v>
          </cell>
          <cell r="CS37">
            <v>179.51226053639854</v>
          </cell>
          <cell r="CT37">
            <v>181.49465277777779</v>
          </cell>
          <cell r="CU37">
            <v>186.23039032567041</v>
          </cell>
          <cell r="CV37">
            <v>-9.9321032886332148</v>
          </cell>
          <cell r="CW37">
            <v>159.37182950191576</v>
          </cell>
          <cell r="CX37">
            <v>191.426756066411</v>
          </cell>
          <cell r="CY37">
            <v>183.60668742017867</v>
          </cell>
          <cell r="DA37" t="str">
            <v>XCO030</v>
          </cell>
          <cell r="DB37">
            <v>171.14856641123885</v>
          </cell>
          <cell r="DC37">
            <v>191.426756066411</v>
          </cell>
          <cell r="DD37">
            <v>191.426756066411</v>
          </cell>
          <cell r="DE37">
            <v>20.278189655172156</v>
          </cell>
          <cell r="DF37">
            <v>199849.53333333309</v>
          </cell>
          <cell r="DG37">
            <v>27921955.561576426</v>
          </cell>
          <cell r="DH37">
            <v>0.76017839386331232</v>
          </cell>
          <cell r="DI37" t="str">
            <v>B</v>
          </cell>
        </row>
        <row r="38">
          <cell r="D38" t="str">
            <v>DBS022</v>
          </cell>
          <cell r="E38">
            <v>1584</v>
          </cell>
          <cell r="F38">
            <v>3.3</v>
          </cell>
          <cell r="G38">
            <v>3.2999992370605469</v>
          </cell>
          <cell r="H38">
            <v>3.2999992370605469</v>
          </cell>
          <cell r="I38">
            <v>3.2999992370605469</v>
          </cell>
          <cell r="J38">
            <v>3.2999992370605469</v>
          </cell>
          <cell r="K38">
            <v>103180</v>
          </cell>
          <cell r="L38">
            <v>98407</v>
          </cell>
          <cell r="M38">
            <v>101586</v>
          </cell>
          <cell r="N38">
            <v>112489.00000000001</v>
          </cell>
          <cell r="O38">
            <v>91692</v>
          </cell>
          <cell r="P38">
            <v>138421</v>
          </cell>
          <cell r="Q38">
            <v>94269.000000000015</v>
          </cell>
          <cell r="R38">
            <v>50594.000000000007</v>
          </cell>
          <cell r="S38">
            <v>100172</v>
          </cell>
          <cell r="T38">
            <v>109841</v>
          </cell>
          <cell r="U38">
            <v>150348.00000000003</v>
          </cell>
          <cell r="V38">
            <v>97212</v>
          </cell>
          <cell r="W38">
            <v>77667</v>
          </cell>
          <cell r="X38">
            <v>125908.00000000001</v>
          </cell>
          <cell r="Y38">
            <v>125284.00000000001</v>
          </cell>
          <cell r="Z38">
            <v>72866</v>
          </cell>
          <cell r="AA38">
            <v>98150</v>
          </cell>
          <cell r="AB38">
            <v>126250.99999999999</v>
          </cell>
          <cell r="AC38">
            <v>102556.99999999942</v>
          </cell>
          <cell r="AD38">
            <v>81993.000000000044</v>
          </cell>
          <cell r="AE38">
            <v>79426.000000000102</v>
          </cell>
          <cell r="AF38">
            <v>72368.700000000186</v>
          </cell>
          <cell r="AG38">
            <v>83241.312121212293</v>
          </cell>
          <cell r="AH38">
            <v>81539.724242424374</v>
          </cell>
          <cell r="AI38">
            <v>88846.339393939415</v>
          </cell>
          <cell r="AJ38">
            <v>91881.072727272651</v>
          </cell>
          <cell r="AK38">
            <v>91822.921212121131</v>
          </cell>
          <cell r="AL38">
            <v>81340.781818181917</v>
          </cell>
          <cell r="AM38">
            <v>85988.32727272746</v>
          </cell>
          <cell r="AN38">
            <v>86554.963636363842</v>
          </cell>
          <cell r="AO38">
            <v>70092.163636363694</v>
          </cell>
          <cell r="AP38">
            <v>60190.454545454602</v>
          </cell>
          <cell r="AQ38">
            <v>83201.836363636437</v>
          </cell>
          <cell r="AR38">
            <v>80332.027272727326</v>
          </cell>
          <cell r="AS38">
            <v>75395.606060606151</v>
          </cell>
          <cell r="AT38">
            <v>76568.918181818284</v>
          </cell>
          <cell r="AU38">
            <v>83260.448484848661</v>
          </cell>
          <cell r="AV38">
            <v>88428.939393939509</v>
          </cell>
          <cell r="AW38">
            <v>122852.08484848512</v>
          </cell>
          <cell r="AX38">
            <v>87806.337373737493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214.95833333333334</v>
          </cell>
          <cell r="BE38">
            <v>205.01458333333332</v>
          </cell>
          <cell r="BF38">
            <v>211.63749999999999</v>
          </cell>
          <cell r="BG38">
            <v>234.35208333333335</v>
          </cell>
          <cell r="BH38">
            <v>191.02500000000001</v>
          </cell>
          <cell r="BI38">
            <v>288.37708333333336</v>
          </cell>
          <cell r="BJ38">
            <v>196.39375000000004</v>
          </cell>
          <cell r="BK38">
            <v>105.40416666666668</v>
          </cell>
          <cell r="BL38">
            <v>208.69166666666666</v>
          </cell>
          <cell r="BM38">
            <v>228.83541666666667</v>
          </cell>
          <cell r="BN38">
            <v>313.22500000000008</v>
          </cell>
          <cell r="BO38">
            <v>202.52500000000001</v>
          </cell>
          <cell r="BP38">
            <v>161.80625000000001</v>
          </cell>
          <cell r="BQ38">
            <v>262.30833333333334</v>
          </cell>
          <cell r="BR38">
            <v>261.00833333333338</v>
          </cell>
          <cell r="BS38">
            <v>151.80416666666667</v>
          </cell>
          <cell r="BT38">
            <v>204.47916666666666</v>
          </cell>
          <cell r="BU38">
            <v>263.02291666666662</v>
          </cell>
          <cell r="BV38">
            <v>213.66041666666544</v>
          </cell>
          <cell r="BW38">
            <v>170.81875000000008</v>
          </cell>
          <cell r="BX38">
            <v>165.47083333333356</v>
          </cell>
          <cell r="BY38">
            <v>150.7681250000004</v>
          </cell>
          <cell r="BZ38">
            <v>173.41940025252561</v>
          </cell>
          <cell r="CA38">
            <v>169.87442550505077</v>
          </cell>
          <cell r="CB38">
            <v>185.09654040404044</v>
          </cell>
          <cell r="CC38">
            <v>191.41890151515136</v>
          </cell>
          <cell r="CD38">
            <v>191.29775252525235</v>
          </cell>
          <cell r="CE38">
            <v>169.45996212121233</v>
          </cell>
          <cell r="CF38">
            <v>179.14234848484887</v>
          </cell>
          <cell r="CG38">
            <v>180.32284090909133</v>
          </cell>
          <cell r="CH38">
            <v>146.02534090909103</v>
          </cell>
          <cell r="CI38">
            <v>125.39678030303043</v>
          </cell>
          <cell r="CJ38">
            <v>173.33715909090924</v>
          </cell>
          <cell r="CK38">
            <v>167.35839015151527</v>
          </cell>
          <cell r="CL38">
            <v>157.07417929292947</v>
          </cell>
          <cell r="CM38">
            <v>159.51857954545477</v>
          </cell>
          <cell r="CN38">
            <v>173.45926767676804</v>
          </cell>
          <cell r="CO38">
            <v>184.2269570707073</v>
          </cell>
          <cell r="CP38">
            <v>255.94184343434398</v>
          </cell>
          <cell r="CQ38">
            <v>182.92986952861978</v>
          </cell>
          <cell r="CR38">
            <v>182.9298095703125</v>
          </cell>
          <cell r="CS38">
            <v>204.54268939393978</v>
          </cell>
          <cell r="CT38">
            <v>164.32207702020219</v>
          </cell>
          <cell r="CU38">
            <v>172.60530408249187</v>
          </cell>
          <cell r="CV38">
            <v>-0.95209385521889089</v>
          </cell>
          <cell r="CW38">
            <v>172.40160143097671</v>
          </cell>
          <cell r="CX38">
            <v>165.27417087542108</v>
          </cell>
          <cell r="CY38">
            <v>167.21829650673422</v>
          </cell>
          <cell r="DA38" t="str">
            <v>DBS022</v>
          </cell>
          <cell r="DB38">
            <v>184.05887205387214</v>
          </cell>
          <cell r="DC38">
            <v>165.27417087542108</v>
          </cell>
          <cell r="DD38">
            <v>184.05887205387214</v>
          </cell>
          <cell r="DE38">
            <v>-18.784701178451058</v>
          </cell>
          <cell r="DF38">
            <v>291549.25333333347</v>
          </cell>
          <cell r="DG38">
            <v>28213504.81490976</v>
          </cell>
          <cell r="DH38">
            <v>0.76811585521490788</v>
          </cell>
          <cell r="DI38" t="str">
            <v>B</v>
          </cell>
        </row>
        <row r="39">
          <cell r="D39" t="str">
            <v>ZRL4OZ</v>
          </cell>
          <cell r="E39">
            <v>554.4</v>
          </cell>
          <cell r="F39">
            <v>7.3</v>
          </cell>
          <cell r="G39">
            <v>7.2999992370605469</v>
          </cell>
          <cell r="H39">
            <v>7.2999992370605469</v>
          </cell>
          <cell r="I39">
            <v>7.2999992370605469</v>
          </cell>
          <cell r="J39">
            <v>7.2999992370605469</v>
          </cell>
          <cell r="K39">
            <v>16968</v>
          </cell>
          <cell r="L39">
            <v>16857</v>
          </cell>
          <cell r="M39">
            <v>14778</v>
          </cell>
          <cell r="N39">
            <v>13488</v>
          </cell>
          <cell r="O39">
            <v>14612.000000000002</v>
          </cell>
          <cell r="P39">
            <v>16962</v>
          </cell>
          <cell r="Q39">
            <v>13021</v>
          </cell>
          <cell r="R39">
            <v>13717.000000000002</v>
          </cell>
          <cell r="S39">
            <v>16487</v>
          </cell>
          <cell r="T39">
            <v>9332.0000000000018</v>
          </cell>
          <cell r="U39">
            <v>15300</v>
          </cell>
          <cell r="V39">
            <v>10392.000000000002</v>
          </cell>
          <cell r="W39">
            <v>11348</v>
          </cell>
          <cell r="X39">
            <v>11846</v>
          </cell>
          <cell r="Y39">
            <v>15063</v>
          </cell>
          <cell r="Z39">
            <v>10856</v>
          </cell>
          <cell r="AA39">
            <v>12764</v>
          </cell>
          <cell r="AB39">
            <v>14886.000000000005</v>
          </cell>
          <cell r="AC39">
            <v>12317.000000000024</v>
          </cell>
          <cell r="AD39">
            <v>7427.9999999999982</v>
          </cell>
          <cell r="AE39">
            <v>15768.000000000022</v>
          </cell>
          <cell r="AF39">
            <v>12748.000000000013</v>
          </cell>
          <cell r="AG39">
            <v>12783.015068493169</v>
          </cell>
          <cell r="AH39">
            <v>11479.282191780843</v>
          </cell>
          <cell r="AI39">
            <v>10137.684931506852</v>
          </cell>
          <cell r="AJ39">
            <v>13516.567123287674</v>
          </cell>
          <cell r="AK39">
            <v>12394.410958904122</v>
          </cell>
          <cell r="AL39">
            <v>12064.48630136987</v>
          </cell>
          <cell r="AM39">
            <v>14741.116438356175</v>
          </cell>
          <cell r="AN39">
            <v>13590.000000000009</v>
          </cell>
          <cell r="AO39">
            <v>13050.123287671262</v>
          </cell>
          <cell r="AP39">
            <v>12805.006849315079</v>
          </cell>
          <cell r="AQ39">
            <v>16823.054794520558</v>
          </cell>
          <cell r="AR39">
            <v>9937.4027397260252</v>
          </cell>
          <cell r="AS39">
            <v>11334.76712328766</v>
          </cell>
          <cell r="AT39">
            <v>12675.028767123287</v>
          </cell>
          <cell r="AU39">
            <v>13917.342465753425</v>
          </cell>
          <cell r="AV39">
            <v>12318.924657534249</v>
          </cell>
          <cell r="AW39">
            <v>16997.760273972592</v>
          </cell>
          <cell r="AX39">
            <v>12863.537671232873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235.66666666666666</v>
          </cell>
          <cell r="BE39">
            <v>234.125</v>
          </cell>
          <cell r="BF39">
            <v>205.25</v>
          </cell>
          <cell r="BG39">
            <v>187.33333333333334</v>
          </cell>
          <cell r="BH39">
            <v>202.94444444444446</v>
          </cell>
          <cell r="BI39">
            <v>235.58333333333334</v>
          </cell>
          <cell r="BJ39">
            <v>180.84722222222223</v>
          </cell>
          <cell r="BK39">
            <v>190.51388888888891</v>
          </cell>
          <cell r="BL39">
            <v>228.98611111111111</v>
          </cell>
          <cell r="BM39">
            <v>129.61111111111114</v>
          </cell>
          <cell r="BN39">
            <v>212.5</v>
          </cell>
          <cell r="BO39">
            <v>144.33333333333337</v>
          </cell>
          <cell r="BP39">
            <v>157.61111111111111</v>
          </cell>
          <cell r="BQ39">
            <v>164.52777777777777</v>
          </cell>
          <cell r="BR39">
            <v>209.20833333333334</v>
          </cell>
          <cell r="BS39">
            <v>150.77777777777777</v>
          </cell>
          <cell r="BT39">
            <v>177.27777777777777</v>
          </cell>
          <cell r="BU39">
            <v>206.75000000000009</v>
          </cell>
          <cell r="BV39">
            <v>171.06944444444477</v>
          </cell>
          <cell r="BW39">
            <v>103.16666666666664</v>
          </cell>
          <cell r="BX39">
            <v>219.00000000000031</v>
          </cell>
          <cell r="BY39">
            <v>177.05555555555574</v>
          </cell>
          <cell r="BZ39">
            <v>177.541875951294</v>
          </cell>
          <cell r="CA39">
            <v>159.43447488584505</v>
          </cell>
          <cell r="CB39">
            <v>140.80117960426185</v>
          </cell>
          <cell r="CC39">
            <v>187.73009893455102</v>
          </cell>
          <cell r="CD39">
            <v>172.14459665144614</v>
          </cell>
          <cell r="CE39">
            <v>167.56230974124821</v>
          </cell>
          <cell r="CF39">
            <v>204.73772831050243</v>
          </cell>
          <cell r="CG39">
            <v>188.75000000000011</v>
          </cell>
          <cell r="CH39">
            <v>181.25171232876752</v>
          </cell>
          <cell r="CI39">
            <v>177.84731735159832</v>
          </cell>
          <cell r="CJ39">
            <v>233.65353881278554</v>
          </cell>
          <cell r="CK39">
            <v>138.0194824961948</v>
          </cell>
          <cell r="CL39">
            <v>157.42732115677305</v>
          </cell>
          <cell r="CM39">
            <v>176.04206621004565</v>
          </cell>
          <cell r="CN39">
            <v>193.29642313546424</v>
          </cell>
          <cell r="CO39">
            <v>171.09617579908681</v>
          </cell>
          <cell r="CP39">
            <v>236.0800038051749</v>
          </cell>
          <cell r="CQ39">
            <v>178.6602454337899</v>
          </cell>
          <cell r="CR39">
            <v>178.66015625</v>
          </cell>
          <cell r="CS39">
            <v>200.15753424657532</v>
          </cell>
          <cell r="CT39">
            <v>176.28560216894974</v>
          </cell>
          <cell r="CU39">
            <v>185.48033992897012</v>
          </cell>
          <cell r="CV39">
            <v>-5.7633418949774011</v>
          </cell>
          <cell r="CW39">
            <v>180.14488838153224</v>
          </cell>
          <cell r="CX39">
            <v>182.04894406392714</v>
          </cell>
          <cell r="CY39">
            <v>180.15238933282606</v>
          </cell>
          <cell r="DA39" t="str">
            <v>ZRL4OZ</v>
          </cell>
          <cell r="DB39">
            <v>175.81233510908169</v>
          </cell>
          <cell r="DC39">
            <v>182.04894406392714</v>
          </cell>
          <cell r="DD39">
            <v>182.04894406392714</v>
          </cell>
          <cell r="DE39">
            <v>6.2366089548454511</v>
          </cell>
          <cell r="DF39">
            <v>100927.93458904121</v>
          </cell>
          <cell r="DG39">
            <v>28314432.749498799</v>
          </cell>
          <cell r="DH39">
            <v>0.77086362963359567</v>
          </cell>
          <cell r="DI39" t="str">
            <v>B</v>
          </cell>
        </row>
        <row r="40">
          <cell r="D40" t="str">
            <v>DLPLIT</v>
          </cell>
          <cell r="E40">
            <v>1404</v>
          </cell>
          <cell r="F40">
            <v>109.5</v>
          </cell>
          <cell r="G40">
            <v>109.5</v>
          </cell>
          <cell r="H40">
            <v>109.5</v>
          </cell>
          <cell r="I40">
            <v>109.5</v>
          </cell>
          <cell r="J40">
            <v>109.5</v>
          </cell>
          <cell r="K40">
            <v>1016</v>
          </cell>
          <cell r="L40">
            <v>1097</v>
          </cell>
          <cell r="M40">
            <v>1212</v>
          </cell>
          <cell r="N40">
            <v>1336</v>
          </cell>
          <cell r="O40">
            <v>1179</v>
          </cell>
          <cell r="P40">
            <v>1211</v>
          </cell>
          <cell r="Q40">
            <v>1407</v>
          </cell>
          <cell r="R40">
            <v>988</v>
          </cell>
          <cell r="S40">
            <v>1412</v>
          </cell>
          <cell r="T40">
            <v>1782</v>
          </cell>
          <cell r="U40">
            <v>1434</v>
          </cell>
          <cell r="V40">
            <v>1181</v>
          </cell>
          <cell r="W40">
            <v>1240</v>
          </cell>
          <cell r="X40">
            <v>1133</v>
          </cell>
          <cell r="Y40">
            <v>845</v>
          </cell>
          <cell r="Z40">
            <v>1232</v>
          </cell>
          <cell r="AA40">
            <v>1658</v>
          </cell>
          <cell r="AB40">
            <v>1499</v>
          </cell>
          <cell r="AC40">
            <v>1394</v>
          </cell>
          <cell r="AD40">
            <v>1004</v>
          </cell>
          <cell r="AE40">
            <v>1495</v>
          </cell>
          <cell r="AF40">
            <v>1462</v>
          </cell>
          <cell r="AG40">
            <v>2082</v>
          </cell>
          <cell r="AH40">
            <v>2037</v>
          </cell>
          <cell r="AI40">
            <v>1788</v>
          </cell>
          <cell r="AJ40">
            <v>1747.9999086757989</v>
          </cell>
          <cell r="AK40">
            <v>2024</v>
          </cell>
          <cell r="AL40">
            <v>1925</v>
          </cell>
          <cell r="AM40">
            <v>2122</v>
          </cell>
          <cell r="AN40">
            <v>2252</v>
          </cell>
          <cell r="AO40">
            <v>2006</v>
          </cell>
          <cell r="AP40">
            <v>1553</v>
          </cell>
          <cell r="AQ40">
            <v>2218</v>
          </cell>
          <cell r="AR40">
            <v>1947.4</v>
          </cell>
          <cell r="AS40">
            <v>2474.3600000000006</v>
          </cell>
          <cell r="AT40">
            <v>2076.9390867579914</v>
          </cell>
          <cell r="AU40">
            <v>2239.8542465753421</v>
          </cell>
          <cell r="AV40">
            <v>1832.0383561643835</v>
          </cell>
          <cell r="AW40">
            <v>2778.274520547945</v>
          </cell>
          <cell r="AX40">
            <v>2224.8110350076099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84.666666666666671</v>
          </cell>
          <cell r="BE40">
            <v>91.416666666666671</v>
          </cell>
          <cell r="BF40">
            <v>101</v>
          </cell>
          <cell r="BG40">
            <v>111.33333333333333</v>
          </cell>
          <cell r="BH40">
            <v>98.25</v>
          </cell>
          <cell r="BI40">
            <v>100.91666666666667</v>
          </cell>
          <cell r="BJ40">
            <v>117.25</v>
          </cell>
          <cell r="BK40">
            <v>82.333333333333329</v>
          </cell>
          <cell r="BL40">
            <v>117.66666666666667</v>
          </cell>
          <cell r="BM40">
            <v>148.5</v>
          </cell>
          <cell r="BN40">
            <v>119.5</v>
          </cell>
          <cell r="BO40">
            <v>98.416666666666671</v>
          </cell>
          <cell r="BP40">
            <v>103.33333333333333</v>
          </cell>
          <cell r="BQ40">
            <v>94.416666666666671</v>
          </cell>
          <cell r="BR40">
            <v>70.416666666666671</v>
          </cell>
          <cell r="BS40">
            <v>102.66666666666667</v>
          </cell>
          <cell r="BT40">
            <v>138.16666666666666</v>
          </cell>
          <cell r="BU40">
            <v>124.91666666666667</v>
          </cell>
          <cell r="BV40">
            <v>116.16666666666667</v>
          </cell>
          <cell r="BW40">
            <v>83.666666666666671</v>
          </cell>
          <cell r="BX40">
            <v>124.58333333333333</v>
          </cell>
          <cell r="BY40">
            <v>121.83333333333333</v>
          </cell>
          <cell r="BZ40">
            <v>173.5</v>
          </cell>
          <cell r="CA40">
            <v>169.75</v>
          </cell>
          <cell r="CB40">
            <v>149</v>
          </cell>
          <cell r="CC40">
            <v>145.66665905631658</v>
          </cell>
          <cell r="CD40">
            <v>168.66666666666666</v>
          </cell>
          <cell r="CE40">
            <v>160.41666666666666</v>
          </cell>
          <cell r="CF40">
            <v>176.83333333333334</v>
          </cell>
          <cell r="CG40">
            <v>187.66666666666666</v>
          </cell>
          <cell r="CH40">
            <v>167.16666666666666</v>
          </cell>
          <cell r="CI40">
            <v>129.41666666666666</v>
          </cell>
          <cell r="CJ40">
            <v>184.83333333333334</v>
          </cell>
          <cell r="CK40">
            <v>162.28333333333333</v>
          </cell>
          <cell r="CL40">
            <v>206.19666666666672</v>
          </cell>
          <cell r="CM40">
            <v>173.07825722983262</v>
          </cell>
          <cell r="CN40">
            <v>186.65452054794517</v>
          </cell>
          <cell r="CO40">
            <v>152.66986301369863</v>
          </cell>
          <cell r="CP40">
            <v>231.52287671232875</v>
          </cell>
          <cell r="CQ40">
            <v>185.40091958396752</v>
          </cell>
          <cell r="CR40">
            <v>185.40087890625</v>
          </cell>
          <cell r="CS40">
            <v>190.28242009132418</v>
          </cell>
          <cell r="CT40">
            <v>181.5978976407915</v>
          </cell>
          <cell r="CU40">
            <v>176.56157090309489</v>
          </cell>
          <cell r="CV40">
            <v>16.570119863013758</v>
          </cell>
          <cell r="CW40">
            <v>170.80088026382546</v>
          </cell>
          <cell r="CX40">
            <v>165.02777777777774</v>
          </cell>
          <cell r="CY40">
            <v>171.32355339928969</v>
          </cell>
          <cell r="DA40" t="str">
            <v>DLPLIT</v>
          </cell>
          <cell r="DB40">
            <v>169.24999746321663</v>
          </cell>
          <cell r="DC40">
            <v>181.5978976407915</v>
          </cell>
          <cell r="DD40">
            <v>181.5978976407915</v>
          </cell>
          <cell r="DE40">
            <v>12.347900177574871</v>
          </cell>
          <cell r="DF40">
            <v>254963.44828767126</v>
          </cell>
          <cell r="DG40">
            <v>28569396.197786469</v>
          </cell>
          <cell r="DH40">
            <v>0.77780503831056835</v>
          </cell>
          <cell r="DI40" t="str">
            <v>B</v>
          </cell>
        </row>
        <row r="41">
          <cell r="D41" t="str">
            <v>ZON.5G</v>
          </cell>
          <cell r="E41">
            <v>756</v>
          </cell>
          <cell r="F41">
            <v>61.85</v>
          </cell>
          <cell r="G41">
            <v>61.8499755859375</v>
          </cell>
          <cell r="H41">
            <v>61.8499755859375</v>
          </cell>
          <cell r="I41">
            <v>61.8499755859375</v>
          </cell>
          <cell r="J41">
            <v>61.8499755859375</v>
          </cell>
          <cell r="K41">
            <v>1758</v>
          </cell>
          <cell r="L41">
            <v>1856</v>
          </cell>
          <cell r="M41">
            <v>1418</v>
          </cell>
          <cell r="N41">
            <v>1817</v>
          </cell>
          <cell r="O41">
            <v>1712</v>
          </cell>
          <cell r="P41">
            <v>2163</v>
          </cell>
          <cell r="Q41">
            <v>1721</v>
          </cell>
          <cell r="R41">
            <v>1225</v>
          </cell>
          <cell r="S41">
            <v>2088</v>
          </cell>
          <cell r="T41">
            <v>1521</v>
          </cell>
          <cell r="U41">
            <v>2157</v>
          </cell>
          <cell r="V41">
            <v>941</v>
          </cell>
          <cell r="W41">
            <v>1929</v>
          </cell>
          <cell r="X41">
            <v>2820</v>
          </cell>
          <cell r="Y41">
            <v>443</v>
          </cell>
          <cell r="Z41">
            <v>2136</v>
          </cell>
          <cell r="AA41">
            <v>1790</v>
          </cell>
          <cell r="AB41">
            <v>1914</v>
          </cell>
          <cell r="AC41">
            <v>2393</v>
          </cell>
          <cell r="AD41">
            <v>1376</v>
          </cell>
          <cell r="AE41">
            <v>2168.3589329021825</v>
          </cell>
          <cell r="AF41">
            <v>1447.9999999999991</v>
          </cell>
          <cell r="AG41">
            <v>2165</v>
          </cell>
          <cell r="AH41">
            <v>1860.9999999999993</v>
          </cell>
          <cell r="AI41">
            <v>1966.9999999999995</v>
          </cell>
          <cell r="AJ41">
            <v>2154.9999999999995</v>
          </cell>
          <cell r="AK41">
            <v>1624.9999999999991</v>
          </cell>
          <cell r="AL41">
            <v>2109.9999999999991</v>
          </cell>
          <cell r="AM41">
            <v>2379</v>
          </cell>
          <cell r="AN41">
            <v>1930</v>
          </cell>
          <cell r="AO41">
            <v>2490</v>
          </cell>
          <cell r="AP41">
            <v>2483.0000000000014</v>
          </cell>
          <cell r="AQ41">
            <v>2135</v>
          </cell>
          <cell r="AR41">
            <v>1792.6598221503632</v>
          </cell>
          <cell r="AS41">
            <v>1862.4197251414705</v>
          </cell>
          <cell r="AT41">
            <v>1894.0205335489086</v>
          </cell>
          <cell r="AU41">
            <v>2342.6397736459166</v>
          </cell>
          <cell r="AV41">
            <v>2040.7717057396924</v>
          </cell>
          <cell r="AW41">
            <v>2588.9995149555375</v>
          </cell>
          <cell r="AX41">
            <v>2086.9185125303152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146.5</v>
          </cell>
          <cell r="BE41">
            <v>154.66666666666666</v>
          </cell>
          <cell r="BF41">
            <v>118.16666666666667</v>
          </cell>
          <cell r="BG41">
            <v>151.41666666666666</v>
          </cell>
          <cell r="BH41">
            <v>142.66666666666666</v>
          </cell>
          <cell r="BI41">
            <v>180.25</v>
          </cell>
          <cell r="BJ41">
            <v>143.41666666666666</v>
          </cell>
          <cell r="BK41">
            <v>102.08333333333333</v>
          </cell>
          <cell r="BL41">
            <v>174</v>
          </cell>
          <cell r="BM41">
            <v>126.75</v>
          </cell>
          <cell r="BN41">
            <v>179.75</v>
          </cell>
          <cell r="BO41">
            <v>78.416666666666671</v>
          </cell>
          <cell r="BP41">
            <v>160.75</v>
          </cell>
          <cell r="BQ41">
            <v>235</v>
          </cell>
          <cell r="BR41">
            <v>36.916666666666664</v>
          </cell>
          <cell r="BS41">
            <v>178</v>
          </cell>
          <cell r="BT41">
            <v>149.16666666666666</v>
          </cell>
          <cell r="BU41">
            <v>159.5</v>
          </cell>
          <cell r="BV41">
            <v>199.41666666666666</v>
          </cell>
          <cell r="BW41">
            <v>114.66666666666667</v>
          </cell>
          <cell r="BX41">
            <v>180.69657774184853</v>
          </cell>
          <cell r="BY41">
            <v>120.66666666666659</v>
          </cell>
          <cell r="BZ41">
            <v>180.41666666666666</v>
          </cell>
          <cell r="CA41">
            <v>155.08333333333329</v>
          </cell>
          <cell r="CB41">
            <v>163.91666666666663</v>
          </cell>
          <cell r="CC41">
            <v>179.58333333333329</v>
          </cell>
          <cell r="CD41">
            <v>135.4166666666666</v>
          </cell>
          <cell r="CE41">
            <v>175.83333333333326</v>
          </cell>
          <cell r="CF41">
            <v>198.25</v>
          </cell>
          <cell r="CG41">
            <v>160.83333333333334</v>
          </cell>
          <cell r="CH41">
            <v>207.5</v>
          </cell>
          <cell r="CI41">
            <v>206.91666666666677</v>
          </cell>
          <cell r="CJ41">
            <v>177.91666666666666</v>
          </cell>
          <cell r="CK41">
            <v>149.38831851253028</v>
          </cell>
          <cell r="CL41">
            <v>155.2016437617892</v>
          </cell>
          <cell r="CM41">
            <v>157.83504446240906</v>
          </cell>
          <cell r="CN41">
            <v>195.21998113715972</v>
          </cell>
          <cell r="CO41">
            <v>170.06430881164104</v>
          </cell>
          <cell r="CP41">
            <v>215.74995957962813</v>
          </cell>
          <cell r="CQ41">
            <v>173.90987604419288</v>
          </cell>
          <cell r="CR41">
            <v>173.9097900390625</v>
          </cell>
          <cell r="CS41">
            <v>193.67808317614296</v>
          </cell>
          <cell r="CT41">
            <v>160.08541835084881</v>
          </cell>
          <cell r="CU41">
            <v>180.89243802209646</v>
          </cell>
          <cell r="CV41">
            <v>-20.706248315817845</v>
          </cell>
          <cell r="CW41">
            <v>174.37311147040327</v>
          </cell>
          <cell r="CX41">
            <v>180.79166666666666</v>
          </cell>
          <cell r="CY41">
            <v>174.19799694601636</v>
          </cell>
          <cell r="DA41" t="str">
            <v>ZON.5G</v>
          </cell>
          <cell r="DB41">
            <v>163.61111111111109</v>
          </cell>
          <cell r="DC41">
            <v>180.79166666666666</v>
          </cell>
          <cell r="DD41">
            <v>180.79166666666666</v>
          </cell>
          <cell r="DE41">
            <v>17.180555555555571</v>
          </cell>
          <cell r="DF41">
            <v>136678.5</v>
          </cell>
          <cell r="DG41">
            <v>28706074.697786469</v>
          </cell>
          <cell r="DH41">
            <v>0.78152612591048642</v>
          </cell>
          <cell r="DI41" t="str">
            <v>B</v>
          </cell>
        </row>
        <row r="42">
          <cell r="D42" t="str">
            <v>DJS240</v>
          </cell>
          <cell r="E42">
            <v>402</v>
          </cell>
          <cell r="F42">
            <v>30.9</v>
          </cell>
          <cell r="G42">
            <v>30.899993896484375</v>
          </cell>
          <cell r="H42">
            <v>30.899993896484375</v>
          </cell>
          <cell r="I42">
            <v>30.899993896484375</v>
          </cell>
          <cell r="J42">
            <v>30.899993896484375</v>
          </cell>
          <cell r="K42">
            <v>2188</v>
          </cell>
          <cell r="L42">
            <v>1367.0000000000002</v>
          </cell>
          <cell r="M42">
            <v>1459</v>
          </cell>
          <cell r="N42">
            <v>1538</v>
          </cell>
          <cell r="O42">
            <v>1462.0000000000002</v>
          </cell>
          <cell r="P42">
            <v>1754</v>
          </cell>
          <cell r="Q42">
            <v>1466.0000000000002</v>
          </cell>
          <cell r="R42">
            <v>1368</v>
          </cell>
          <cell r="S42">
            <v>1626.0000000000002</v>
          </cell>
          <cell r="T42">
            <v>1578</v>
          </cell>
          <cell r="U42">
            <v>1666.0000000000002</v>
          </cell>
          <cell r="V42">
            <v>1486.0000000000002</v>
          </cell>
          <cell r="W42">
            <v>1295</v>
          </cell>
          <cell r="X42">
            <v>1625</v>
          </cell>
          <cell r="Y42">
            <v>1646.0000000000002</v>
          </cell>
          <cell r="Z42">
            <v>1500</v>
          </cell>
          <cell r="AA42">
            <v>1776.0000000000002</v>
          </cell>
          <cell r="AB42">
            <v>2013.0000000000009</v>
          </cell>
          <cell r="AC42">
            <v>2078.0000000000018</v>
          </cell>
          <cell r="AD42">
            <v>1074.9999999999998</v>
          </cell>
          <cell r="AE42">
            <v>1885.999676375405</v>
          </cell>
          <cell r="AF42">
            <v>1649.9996763754052</v>
          </cell>
          <cell r="AG42">
            <v>1963.0000000000009</v>
          </cell>
          <cell r="AH42">
            <v>1456.9999999999998</v>
          </cell>
          <cell r="AI42">
            <v>2026.0000000000018</v>
          </cell>
          <cell r="AJ42">
            <v>1954.9993527508107</v>
          </cell>
          <cell r="AK42">
            <v>1477</v>
          </cell>
          <cell r="AL42">
            <v>1960.0000000000016</v>
          </cell>
          <cell r="AM42">
            <v>1682.000000000002</v>
          </cell>
          <cell r="AN42">
            <v>1897.0000000000009</v>
          </cell>
          <cell r="AO42">
            <v>1976.0000000000007</v>
          </cell>
          <cell r="AP42">
            <v>1443.0000000000005</v>
          </cell>
          <cell r="AQ42">
            <v>2172.0000000000023</v>
          </cell>
          <cell r="AR42">
            <v>2131.2598705501628</v>
          </cell>
          <cell r="AS42">
            <v>2054.7802588996774</v>
          </cell>
          <cell r="AT42">
            <v>2222.6148867313927</v>
          </cell>
          <cell r="AU42">
            <v>1848.8928802588998</v>
          </cell>
          <cell r="AV42">
            <v>2002.3893203883497</v>
          </cell>
          <cell r="AW42">
            <v>2634.4443365695779</v>
          </cell>
          <cell r="AX42">
            <v>2149.0635922330098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182.33333333333334</v>
          </cell>
          <cell r="BE42">
            <v>113.91666666666669</v>
          </cell>
          <cell r="BF42">
            <v>121.58333333333333</v>
          </cell>
          <cell r="BG42">
            <v>128.16666666666666</v>
          </cell>
          <cell r="BH42">
            <v>121.83333333333336</v>
          </cell>
          <cell r="BI42">
            <v>146.16666666666666</v>
          </cell>
          <cell r="BJ42">
            <v>122.16666666666669</v>
          </cell>
          <cell r="BK42">
            <v>114</v>
          </cell>
          <cell r="BL42">
            <v>135.50000000000003</v>
          </cell>
          <cell r="BM42">
            <v>131.5</v>
          </cell>
          <cell r="BN42">
            <v>138.83333333333334</v>
          </cell>
          <cell r="BO42">
            <v>123.83333333333336</v>
          </cell>
          <cell r="BP42">
            <v>107.91666666666667</v>
          </cell>
          <cell r="BQ42">
            <v>135.41666666666666</v>
          </cell>
          <cell r="BR42">
            <v>137.16666666666669</v>
          </cell>
          <cell r="BS42">
            <v>125</v>
          </cell>
          <cell r="BT42">
            <v>148.00000000000003</v>
          </cell>
          <cell r="BU42">
            <v>167.75000000000009</v>
          </cell>
          <cell r="BV42">
            <v>173.16666666666683</v>
          </cell>
          <cell r="BW42">
            <v>89.583333333333314</v>
          </cell>
          <cell r="BX42">
            <v>157.16663969795042</v>
          </cell>
          <cell r="BY42">
            <v>137.49997303128376</v>
          </cell>
          <cell r="BZ42">
            <v>163.5833333333334</v>
          </cell>
          <cell r="CA42">
            <v>121.41666666666664</v>
          </cell>
          <cell r="CB42">
            <v>168.83333333333348</v>
          </cell>
          <cell r="CC42">
            <v>162.91661272923423</v>
          </cell>
          <cell r="CD42">
            <v>123.08333333333333</v>
          </cell>
          <cell r="CE42">
            <v>163.33333333333346</v>
          </cell>
          <cell r="CF42">
            <v>140.16666666666683</v>
          </cell>
          <cell r="CG42">
            <v>158.0833333333334</v>
          </cell>
          <cell r="CH42">
            <v>164.66666666666671</v>
          </cell>
          <cell r="CI42">
            <v>120.25000000000004</v>
          </cell>
          <cell r="CJ42">
            <v>181.0000000000002</v>
          </cell>
          <cell r="CK42">
            <v>177.60498921251357</v>
          </cell>
          <cell r="CL42">
            <v>171.23168824163977</v>
          </cell>
          <cell r="CM42">
            <v>185.21790722761605</v>
          </cell>
          <cell r="CN42">
            <v>154.07440668824165</v>
          </cell>
          <cell r="CO42">
            <v>166.86577669902914</v>
          </cell>
          <cell r="CP42">
            <v>219.53702804746482</v>
          </cell>
          <cell r="CQ42">
            <v>179.0886326860842</v>
          </cell>
          <cell r="CR42">
            <v>179.088623046875</v>
          </cell>
          <cell r="CS42">
            <v>180.15907047824521</v>
          </cell>
          <cell r="CT42">
            <v>178.7636461704424</v>
          </cell>
          <cell r="CU42">
            <v>166.83598300970883</v>
          </cell>
          <cell r="CV42">
            <v>33.833090614886771</v>
          </cell>
          <cell r="CW42">
            <v>168.7193635382956</v>
          </cell>
          <cell r="CX42">
            <v>144.93055555555563</v>
          </cell>
          <cell r="CY42">
            <v>158.79817511686451</v>
          </cell>
          <cell r="DA42" t="str">
            <v>DJS240</v>
          </cell>
          <cell r="DB42">
            <v>149.77775979863367</v>
          </cell>
          <cell r="DC42">
            <v>178.7636461704424</v>
          </cell>
          <cell r="DD42">
            <v>178.7636461704424</v>
          </cell>
          <cell r="DE42">
            <v>28.985886371808732</v>
          </cell>
          <cell r="DF42">
            <v>71862.98576051784</v>
          </cell>
          <cell r="DG42">
            <v>28777937.683546986</v>
          </cell>
          <cell r="DH42">
            <v>0.78348260381452073</v>
          </cell>
          <cell r="DI42" t="str">
            <v>B</v>
          </cell>
        </row>
        <row r="43">
          <cell r="D43" t="str">
            <v>ZFR8OZ</v>
          </cell>
          <cell r="E43">
            <v>616.79999999999995</v>
          </cell>
          <cell r="F43">
            <v>11.65</v>
          </cell>
          <cell r="G43">
            <v>11.649993896484375</v>
          </cell>
          <cell r="H43">
            <v>11.649993896484375</v>
          </cell>
          <cell r="I43">
            <v>11.649993896484375</v>
          </cell>
          <cell r="J43">
            <v>11.649993896484375</v>
          </cell>
          <cell r="K43">
            <v>12741</v>
          </cell>
          <cell r="L43">
            <v>13729</v>
          </cell>
          <cell r="M43">
            <v>8149</v>
          </cell>
          <cell r="N43">
            <v>6767</v>
          </cell>
          <cell r="O43">
            <v>11088</v>
          </cell>
          <cell r="P43">
            <v>13515.999999999998</v>
          </cell>
          <cell r="Q43">
            <v>9167</v>
          </cell>
          <cell r="R43">
            <v>10868</v>
          </cell>
          <cell r="S43">
            <v>12309</v>
          </cell>
          <cell r="T43">
            <v>6822</v>
          </cell>
          <cell r="U43">
            <v>8147</v>
          </cell>
          <cell r="V43">
            <v>6579</v>
          </cell>
          <cell r="W43">
            <v>7392</v>
          </cell>
          <cell r="X43">
            <v>6593</v>
          </cell>
          <cell r="Y43">
            <v>12216.999999999998</v>
          </cell>
          <cell r="Z43">
            <v>5807</v>
          </cell>
          <cell r="AA43">
            <v>8460</v>
          </cell>
          <cell r="AB43">
            <v>8767.9999999999964</v>
          </cell>
          <cell r="AC43">
            <v>8325.9999999999982</v>
          </cell>
          <cell r="AD43">
            <v>4680.0000000000009</v>
          </cell>
          <cell r="AE43">
            <v>9735.9999999999964</v>
          </cell>
          <cell r="AF43">
            <v>6819.9999999999964</v>
          </cell>
          <cell r="AG43">
            <v>7622.9999999999982</v>
          </cell>
          <cell r="AH43">
            <v>7679.335622317597</v>
          </cell>
          <cell r="AI43">
            <v>5263.7596566523607</v>
          </cell>
          <cell r="AJ43">
            <v>8918.6841201716761</v>
          </cell>
          <cell r="AK43">
            <v>7933.0300429184572</v>
          </cell>
          <cell r="AL43">
            <v>8269.5450643776858</v>
          </cell>
          <cell r="AM43">
            <v>10249.167381974252</v>
          </cell>
          <cell r="AN43">
            <v>8959.0042918455019</v>
          </cell>
          <cell r="AO43">
            <v>8403.605150214591</v>
          </cell>
          <cell r="AP43">
            <v>7439.9484978540786</v>
          </cell>
          <cell r="AQ43">
            <v>9127.158798283268</v>
          </cell>
          <cell r="AR43">
            <v>6021.1931330472125</v>
          </cell>
          <cell r="AS43">
            <v>7283.2660944206018</v>
          </cell>
          <cell r="AT43">
            <v>7211.4008583691038</v>
          </cell>
          <cell r="AU43">
            <v>7064.9527896995787</v>
          </cell>
          <cell r="AV43">
            <v>8460.7965665236152</v>
          </cell>
          <cell r="AW43">
            <v>8130.5210300429253</v>
          </cell>
          <cell r="AX43">
            <v>7362.0217453505065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265.4375</v>
          </cell>
          <cell r="BE43">
            <v>286.02083333333331</v>
          </cell>
          <cell r="BF43">
            <v>169.77083333333334</v>
          </cell>
          <cell r="BG43">
            <v>140.97916666666666</v>
          </cell>
          <cell r="BH43">
            <v>231</v>
          </cell>
          <cell r="BI43">
            <v>281.58333333333331</v>
          </cell>
          <cell r="BJ43">
            <v>190.97916666666666</v>
          </cell>
          <cell r="BK43">
            <v>226.41666666666666</v>
          </cell>
          <cell r="BL43">
            <v>256.4375</v>
          </cell>
          <cell r="BM43">
            <v>142.125</v>
          </cell>
          <cell r="BN43">
            <v>169.72916666666666</v>
          </cell>
          <cell r="BO43">
            <v>137.0625</v>
          </cell>
          <cell r="BP43">
            <v>154</v>
          </cell>
          <cell r="BQ43">
            <v>137.35416666666666</v>
          </cell>
          <cell r="BR43">
            <v>254.52083333333329</v>
          </cell>
          <cell r="BS43">
            <v>120.97916666666667</v>
          </cell>
          <cell r="BT43">
            <v>176.25</v>
          </cell>
          <cell r="BU43">
            <v>182.6666666666666</v>
          </cell>
          <cell r="BV43">
            <v>173.45833333333329</v>
          </cell>
          <cell r="BW43">
            <v>97.500000000000014</v>
          </cell>
          <cell r="BX43">
            <v>202.83333333333326</v>
          </cell>
          <cell r="BY43">
            <v>142.08333333333326</v>
          </cell>
          <cell r="BZ43">
            <v>158.81249999999997</v>
          </cell>
          <cell r="CA43">
            <v>159.98615879828327</v>
          </cell>
          <cell r="CB43">
            <v>109.66165951359085</v>
          </cell>
          <cell r="CC43">
            <v>185.80591917024324</v>
          </cell>
          <cell r="CD43">
            <v>165.27145922746786</v>
          </cell>
          <cell r="CE43">
            <v>172.28218884120179</v>
          </cell>
          <cell r="CF43">
            <v>213.5243204577969</v>
          </cell>
          <cell r="CG43">
            <v>186.64592274678128</v>
          </cell>
          <cell r="CH43">
            <v>175.0751072961373</v>
          </cell>
          <cell r="CI43">
            <v>154.99892703862665</v>
          </cell>
          <cell r="CJ43">
            <v>190.14914163090143</v>
          </cell>
          <cell r="CK43">
            <v>125.44152360515027</v>
          </cell>
          <cell r="CL43">
            <v>151.73471030042921</v>
          </cell>
          <cell r="CM43">
            <v>150.23751788268967</v>
          </cell>
          <cell r="CN43">
            <v>147.18651645207456</v>
          </cell>
          <cell r="CO43">
            <v>176.26659513590866</v>
          </cell>
          <cell r="CP43">
            <v>169.38585479256093</v>
          </cell>
          <cell r="CQ43">
            <v>153.37545302813555</v>
          </cell>
          <cell r="CR43">
            <v>153.3753662109375</v>
          </cell>
          <cell r="CS43">
            <v>164.2796554601814</v>
          </cell>
          <cell r="CT43">
            <v>154.39072335479264</v>
          </cell>
          <cell r="CU43">
            <v>167.74402718168821</v>
          </cell>
          <cell r="CV43">
            <v>-23.575597579875961</v>
          </cell>
          <cell r="CW43">
            <v>157.89687649022429</v>
          </cell>
          <cell r="CX43">
            <v>177.9663209346686</v>
          </cell>
          <cell r="CY43">
            <v>167.40116088459709</v>
          </cell>
          <cell r="DA43" t="str">
            <v>ZFR8OZ</v>
          </cell>
          <cell r="DB43">
            <v>174.45318907963767</v>
          </cell>
          <cell r="DC43">
            <v>177.9663209346686</v>
          </cell>
          <cell r="DD43">
            <v>177.9663209346686</v>
          </cell>
          <cell r="DE43">
            <v>3.5131318550309345</v>
          </cell>
          <cell r="DF43">
            <v>109769.62675250358</v>
          </cell>
          <cell r="DG43">
            <v>28887707.31029949</v>
          </cell>
          <cell r="DH43">
            <v>0.78647109430100093</v>
          </cell>
          <cell r="DI43" t="str">
            <v>B</v>
          </cell>
        </row>
        <row r="44">
          <cell r="D44" t="str">
            <v>DBPLIT</v>
          </cell>
          <cell r="E44">
            <v>1404</v>
          </cell>
          <cell r="F44">
            <v>109.5</v>
          </cell>
          <cell r="G44">
            <v>109.5</v>
          </cell>
          <cell r="H44">
            <v>109.5</v>
          </cell>
          <cell r="I44">
            <v>109.5</v>
          </cell>
          <cell r="J44">
            <v>109.5</v>
          </cell>
          <cell r="K44">
            <v>926</v>
          </cell>
          <cell r="L44">
            <v>929</v>
          </cell>
          <cell r="M44">
            <v>979.88310502283105</v>
          </cell>
          <cell r="N44">
            <v>1040</v>
          </cell>
          <cell r="O44">
            <v>1114</v>
          </cell>
          <cell r="P44">
            <v>1034</v>
          </cell>
          <cell r="Q44">
            <v>1284</v>
          </cell>
          <cell r="R44">
            <v>818</v>
          </cell>
          <cell r="S44">
            <v>1143</v>
          </cell>
          <cell r="T44">
            <v>1611</v>
          </cell>
          <cell r="U44">
            <v>1177</v>
          </cell>
          <cell r="V44">
            <v>1195</v>
          </cell>
          <cell r="W44">
            <v>961</v>
          </cell>
          <cell r="X44">
            <v>982</v>
          </cell>
          <cell r="Y44">
            <v>733</v>
          </cell>
          <cell r="Z44">
            <v>1001</v>
          </cell>
          <cell r="AA44">
            <v>1070</v>
          </cell>
          <cell r="AB44">
            <v>1328</v>
          </cell>
          <cell r="AC44">
            <v>1489</v>
          </cell>
          <cell r="AD44">
            <v>999</v>
          </cell>
          <cell r="AE44">
            <v>1265</v>
          </cell>
          <cell r="AF44">
            <v>1315</v>
          </cell>
          <cell r="AG44">
            <v>1819</v>
          </cell>
          <cell r="AH44">
            <v>1682</v>
          </cell>
          <cell r="AI44">
            <v>1627.9999086757989</v>
          </cell>
          <cell r="AJ44">
            <v>2741.0022831050228</v>
          </cell>
          <cell r="AK44">
            <v>1834</v>
          </cell>
          <cell r="AL44">
            <v>1744</v>
          </cell>
          <cell r="AM44">
            <v>1867</v>
          </cell>
          <cell r="AN44">
            <v>1841</v>
          </cell>
          <cell r="AO44">
            <v>1906.0000913242011</v>
          </cell>
          <cell r="AP44">
            <v>1526</v>
          </cell>
          <cell r="AQ44">
            <v>1500</v>
          </cell>
          <cell r="AR44">
            <v>1750.0800000000002</v>
          </cell>
          <cell r="AS44">
            <v>1995.66</v>
          </cell>
          <cell r="AT44">
            <v>1833.5393607305941</v>
          </cell>
          <cell r="AU44">
            <v>2088.5504109589042</v>
          </cell>
          <cell r="AV44">
            <v>1430.932420091324</v>
          </cell>
          <cell r="AW44">
            <v>2226.1413698630131</v>
          </cell>
          <cell r="AX44">
            <v>1887.4839269406391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77.166666666666671</v>
          </cell>
          <cell r="BE44">
            <v>77.416666666666671</v>
          </cell>
          <cell r="BF44">
            <v>81.656925418569259</v>
          </cell>
          <cell r="BG44">
            <v>86.666666666666671</v>
          </cell>
          <cell r="BH44">
            <v>92.833333333333329</v>
          </cell>
          <cell r="BI44">
            <v>86.166666666666671</v>
          </cell>
          <cell r="BJ44">
            <v>107</v>
          </cell>
          <cell r="BK44">
            <v>68.166666666666671</v>
          </cell>
          <cell r="BL44">
            <v>95.25</v>
          </cell>
          <cell r="BM44">
            <v>134.25</v>
          </cell>
          <cell r="BN44">
            <v>98.083333333333329</v>
          </cell>
          <cell r="BO44">
            <v>99.583333333333329</v>
          </cell>
          <cell r="BP44">
            <v>80.083333333333329</v>
          </cell>
          <cell r="BQ44">
            <v>81.833333333333329</v>
          </cell>
          <cell r="BR44">
            <v>61.083333333333336</v>
          </cell>
          <cell r="BS44">
            <v>83.416666666666671</v>
          </cell>
          <cell r="BT44">
            <v>89.166666666666671</v>
          </cell>
          <cell r="BU44">
            <v>110.66666666666667</v>
          </cell>
          <cell r="BV44">
            <v>124.08333333333333</v>
          </cell>
          <cell r="BW44">
            <v>83.25</v>
          </cell>
          <cell r="BX44">
            <v>105.41666666666667</v>
          </cell>
          <cell r="BY44">
            <v>109.58333333333333</v>
          </cell>
          <cell r="BZ44">
            <v>151.58333333333334</v>
          </cell>
          <cell r="CA44">
            <v>140.16666666666666</v>
          </cell>
          <cell r="CB44">
            <v>135.66665905631658</v>
          </cell>
          <cell r="CC44">
            <v>228.41685692541856</v>
          </cell>
          <cell r="CD44">
            <v>152.83333333333334</v>
          </cell>
          <cell r="CE44">
            <v>145.33333333333334</v>
          </cell>
          <cell r="CF44">
            <v>155.58333333333334</v>
          </cell>
          <cell r="CG44">
            <v>153.41666666666666</v>
          </cell>
          <cell r="CH44">
            <v>158.83334094368342</v>
          </cell>
          <cell r="CI44">
            <v>127.16666666666667</v>
          </cell>
          <cell r="CJ44">
            <v>125</v>
          </cell>
          <cell r="CK44">
            <v>145.84</v>
          </cell>
          <cell r="CL44">
            <v>166.30500000000001</v>
          </cell>
          <cell r="CM44">
            <v>152.7949467275495</v>
          </cell>
          <cell r="CN44">
            <v>174.04586757990867</v>
          </cell>
          <cell r="CO44">
            <v>119.24436834094367</v>
          </cell>
          <cell r="CP44">
            <v>185.51178082191777</v>
          </cell>
          <cell r="CQ44">
            <v>157.29032724505325</v>
          </cell>
          <cell r="CR44">
            <v>157.290283203125</v>
          </cell>
          <cell r="CS44">
            <v>159.60067224759004</v>
          </cell>
          <cell r="CT44">
            <v>147.48498668188739</v>
          </cell>
          <cell r="CU44">
            <v>150.75627536783358</v>
          </cell>
          <cell r="CV44">
            <v>-1.3761256976153788</v>
          </cell>
          <cell r="CW44">
            <v>148.69506088280062</v>
          </cell>
          <cell r="CX44">
            <v>148.86111237950277</v>
          </cell>
          <cell r="CY44">
            <v>148.03307141045156</v>
          </cell>
          <cell r="DA44" t="str">
            <v>DBPLIT</v>
          </cell>
          <cell r="DB44">
            <v>175.52784119736177</v>
          </cell>
          <cell r="DC44">
            <v>148.86111237950277</v>
          </cell>
          <cell r="DD44">
            <v>175.52784119736177</v>
          </cell>
          <cell r="DE44">
            <v>-26.666728817858996</v>
          </cell>
          <cell r="DF44">
            <v>246441.08904109593</v>
          </cell>
          <cell r="DG44">
            <v>29134148.399340585</v>
          </cell>
          <cell r="DH44">
            <v>0.79318048078491121</v>
          </cell>
          <cell r="DI44" t="str">
            <v>B</v>
          </cell>
        </row>
        <row r="45">
          <cell r="D45" t="str">
            <v>70P250</v>
          </cell>
          <cell r="E45">
            <v>2190</v>
          </cell>
          <cell r="F45">
            <v>35.25</v>
          </cell>
          <cell r="G45">
            <v>35.25</v>
          </cell>
          <cell r="H45">
            <v>35.25</v>
          </cell>
          <cell r="I45">
            <v>35.25</v>
          </cell>
          <cell r="J45">
            <v>35.25</v>
          </cell>
          <cell r="K45">
            <v>7761.0000000000009</v>
          </cell>
          <cell r="L45">
            <v>8195</v>
          </cell>
          <cell r="M45">
            <v>7242</v>
          </cell>
          <cell r="N45">
            <v>9182</v>
          </cell>
          <cell r="O45">
            <v>12360</v>
          </cell>
          <cell r="P45">
            <v>12944</v>
          </cell>
          <cell r="Q45">
            <v>8865</v>
          </cell>
          <cell r="R45">
            <v>8915</v>
          </cell>
          <cell r="S45">
            <v>6579</v>
          </cell>
          <cell r="T45">
            <v>5868.0000000000009</v>
          </cell>
          <cell r="U45">
            <v>11200.023598820058</v>
          </cell>
          <cell r="V45">
            <v>5968.0000000000009</v>
          </cell>
          <cell r="W45">
            <v>9961.0000000000018</v>
          </cell>
          <cell r="X45">
            <v>11365</v>
          </cell>
          <cell r="Y45">
            <v>7956.0000000000009</v>
          </cell>
          <cell r="Z45">
            <v>9910</v>
          </cell>
          <cell r="AA45">
            <v>7088.0000000000009</v>
          </cell>
          <cell r="AB45">
            <v>13374.999999999996</v>
          </cell>
          <cell r="AC45">
            <v>7963.0000000000127</v>
          </cell>
          <cell r="AD45">
            <v>8224.9999999999982</v>
          </cell>
          <cell r="AE45">
            <v>10094.987234042543</v>
          </cell>
          <cell r="AF45">
            <v>5695.7021276595733</v>
          </cell>
          <cell r="AG45">
            <v>10056</v>
          </cell>
          <cell r="AH45">
            <v>9372</v>
          </cell>
          <cell r="AI45">
            <v>8701</v>
          </cell>
          <cell r="AJ45">
            <v>8978</v>
          </cell>
          <cell r="AK45">
            <v>12711</v>
          </cell>
          <cell r="AL45">
            <v>6236.0280851063826</v>
          </cell>
          <cell r="AM45">
            <v>14394.02695035461</v>
          </cell>
          <cell r="AN45">
            <v>12024</v>
          </cell>
          <cell r="AO45">
            <v>8094</v>
          </cell>
          <cell r="AP45">
            <v>9482</v>
          </cell>
          <cell r="AQ45">
            <v>7399</v>
          </cell>
          <cell r="AR45">
            <v>4727.7605673758871</v>
          </cell>
          <cell r="AS45">
            <v>5312.9009929078002</v>
          </cell>
          <cell r="AT45">
            <v>11971.156028368801</v>
          </cell>
          <cell r="AU45">
            <v>9419.3600000000024</v>
          </cell>
          <cell r="AV45">
            <v>10305.321985815606</v>
          </cell>
          <cell r="AW45">
            <v>11859.548936170217</v>
          </cell>
          <cell r="AX45">
            <v>8932.6747517730528</v>
          </cell>
          <cell r="AY45">
            <v>8932.671875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129.35000000000002</v>
          </cell>
          <cell r="BE45">
            <v>136.58333333333334</v>
          </cell>
          <cell r="BF45">
            <v>120.7</v>
          </cell>
          <cell r="BG45">
            <v>153.03333333333333</v>
          </cell>
          <cell r="BH45">
            <v>206</v>
          </cell>
          <cell r="BI45">
            <v>215.73333333333332</v>
          </cell>
          <cell r="BJ45">
            <v>147.75</v>
          </cell>
          <cell r="BK45">
            <v>148.58333333333334</v>
          </cell>
          <cell r="BL45">
            <v>109.65</v>
          </cell>
          <cell r="BM45">
            <v>97.800000000000011</v>
          </cell>
          <cell r="BN45">
            <v>186.6670599803343</v>
          </cell>
          <cell r="BO45">
            <v>99.466666666666683</v>
          </cell>
          <cell r="BP45">
            <v>166.01666666666671</v>
          </cell>
          <cell r="BQ45">
            <v>189.41666666666666</v>
          </cell>
          <cell r="BR45">
            <v>132.60000000000002</v>
          </cell>
          <cell r="BS45">
            <v>165.16666666666666</v>
          </cell>
          <cell r="BT45">
            <v>118.13333333333335</v>
          </cell>
          <cell r="BU45">
            <v>222.9166666666666</v>
          </cell>
          <cell r="BV45">
            <v>132.71666666666687</v>
          </cell>
          <cell r="BW45">
            <v>137.08333333333331</v>
          </cell>
          <cell r="BX45">
            <v>168.24978723404237</v>
          </cell>
          <cell r="BY45">
            <v>94.928368794326218</v>
          </cell>
          <cell r="BZ45">
            <v>167.6</v>
          </cell>
          <cell r="CA45">
            <v>156.19999999999999</v>
          </cell>
          <cell r="CB45">
            <v>145.01666666666668</v>
          </cell>
          <cell r="CC45">
            <v>149.63333333333333</v>
          </cell>
          <cell r="CD45">
            <v>211.85</v>
          </cell>
          <cell r="CE45">
            <v>103.93380141843971</v>
          </cell>
          <cell r="CF45">
            <v>239.90044917257683</v>
          </cell>
          <cell r="CG45">
            <v>200.4</v>
          </cell>
          <cell r="CH45">
            <v>134.9</v>
          </cell>
          <cell r="CI45">
            <v>158.03333333333333</v>
          </cell>
          <cell r="CJ45">
            <v>123.31666666666666</v>
          </cell>
          <cell r="CK45">
            <v>78.796009456264784</v>
          </cell>
          <cell r="CL45">
            <v>88.548349881796668</v>
          </cell>
          <cell r="CM45">
            <v>199.51926713948004</v>
          </cell>
          <cell r="CN45">
            <v>156.98933333333338</v>
          </cell>
          <cell r="CO45">
            <v>171.7553664302601</v>
          </cell>
          <cell r="CP45">
            <v>197.65914893617028</v>
          </cell>
          <cell r="CQ45">
            <v>148.87791252955085</v>
          </cell>
          <cell r="CR45">
            <v>148.8778076171875</v>
          </cell>
          <cell r="CS45">
            <v>175.46794956658792</v>
          </cell>
          <cell r="CT45">
            <v>122.54507328605203</v>
          </cell>
          <cell r="CU45">
            <v>154.47931048069347</v>
          </cell>
          <cell r="CV45">
            <v>-52.291190701339588</v>
          </cell>
          <cell r="CW45">
            <v>176.08798896769119</v>
          </cell>
          <cell r="CX45">
            <v>174.83626398739162</v>
          </cell>
          <cell r="CY45">
            <v>155.66188140267926</v>
          </cell>
          <cell r="CZ45">
            <v>155.661865234375</v>
          </cell>
          <cell r="DA45" t="str">
            <v>70P250</v>
          </cell>
          <cell r="DB45">
            <v>155.13904491725765</v>
          </cell>
          <cell r="DC45">
            <v>174.83626398739162</v>
          </cell>
          <cell r="DD45">
            <v>174.83626398739162</v>
          </cell>
          <cell r="DE45">
            <v>19.697219070133968</v>
          </cell>
          <cell r="DF45">
            <v>382891.41813238763</v>
          </cell>
          <cell r="DG45">
            <v>29517039.817472972</v>
          </cell>
          <cell r="DH45">
            <v>0.80360474288997885</v>
          </cell>
          <cell r="DI45" t="str">
            <v>B</v>
          </cell>
        </row>
        <row r="46">
          <cell r="D46" t="str">
            <v>DPS022</v>
          </cell>
          <cell r="E46">
            <v>1584</v>
          </cell>
          <cell r="F46">
            <v>3.3</v>
          </cell>
          <cell r="G46">
            <v>3.2999992370605469</v>
          </cell>
          <cell r="H46">
            <v>3.2999992370605469</v>
          </cell>
          <cell r="I46">
            <v>3.2999992370605469</v>
          </cell>
          <cell r="J46">
            <v>3.2999992370605469</v>
          </cell>
          <cell r="K46">
            <v>138098</v>
          </cell>
          <cell r="L46">
            <v>118336</v>
          </cell>
          <cell r="M46">
            <v>108082</v>
          </cell>
          <cell r="N46">
            <v>129445</v>
          </cell>
          <cell r="O46">
            <v>109603.00000000001</v>
          </cell>
          <cell r="P46">
            <v>155148.00000000003</v>
          </cell>
          <cell r="Q46">
            <v>92908.000000000015</v>
          </cell>
          <cell r="R46">
            <v>54671</v>
          </cell>
          <cell r="S46">
            <v>102715</v>
          </cell>
          <cell r="T46">
            <v>110640</v>
          </cell>
          <cell r="U46">
            <v>157669</v>
          </cell>
          <cell r="V46">
            <v>94575</v>
          </cell>
          <cell r="W46">
            <v>74055</v>
          </cell>
          <cell r="X46">
            <v>125188.00000000001</v>
          </cell>
          <cell r="Y46">
            <v>131924</v>
          </cell>
          <cell r="Z46">
            <v>78238</v>
          </cell>
          <cell r="AA46">
            <v>99173.000000000015</v>
          </cell>
          <cell r="AB46">
            <v>127352.99999999996</v>
          </cell>
          <cell r="AC46">
            <v>98669.999999999476</v>
          </cell>
          <cell r="AD46">
            <v>61490.000000000022</v>
          </cell>
          <cell r="AE46">
            <v>87010.00000000016</v>
          </cell>
          <cell r="AF46">
            <v>71129.093939394123</v>
          </cell>
          <cell r="AG46">
            <v>87220.409090909307</v>
          </cell>
          <cell r="AH46">
            <v>78355.960606060704</v>
          </cell>
          <cell r="AI46">
            <v>89837.21212121204</v>
          </cell>
          <cell r="AJ46">
            <v>87557.057575757659</v>
          </cell>
          <cell r="AK46">
            <v>77668.630303030412</v>
          </cell>
          <cell r="AL46">
            <v>85131.3272727273</v>
          </cell>
          <cell r="AM46">
            <v>84531.745454545628</v>
          </cell>
          <cell r="AN46">
            <v>82486.963636363813</v>
          </cell>
          <cell r="AO46">
            <v>75520.163636363664</v>
          </cell>
          <cell r="AP46">
            <v>49766.745454545497</v>
          </cell>
          <cell r="AQ46">
            <v>81924.327272727372</v>
          </cell>
          <cell r="AR46">
            <v>69496.354545454597</v>
          </cell>
          <cell r="AS46">
            <v>66247.018181818246</v>
          </cell>
          <cell r="AT46">
            <v>72417.969696969798</v>
          </cell>
          <cell r="AU46">
            <v>75030.103030303144</v>
          </cell>
          <cell r="AV46">
            <v>81155.357575757618</v>
          </cell>
          <cell r="AW46">
            <v>106232.03333333354</v>
          </cell>
          <cell r="AX46">
            <v>78429.806060606163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287.70416666666665</v>
          </cell>
          <cell r="BE46">
            <v>246.53333333333333</v>
          </cell>
          <cell r="BF46">
            <v>225.17083333333332</v>
          </cell>
          <cell r="BG46">
            <v>269.67708333333331</v>
          </cell>
          <cell r="BH46">
            <v>228.33958333333337</v>
          </cell>
          <cell r="BI46">
            <v>323.22500000000008</v>
          </cell>
          <cell r="BJ46">
            <v>193.55833333333337</v>
          </cell>
          <cell r="BK46">
            <v>113.89791666666666</v>
          </cell>
          <cell r="BL46">
            <v>213.98958333333334</v>
          </cell>
          <cell r="BM46">
            <v>230.5</v>
          </cell>
          <cell r="BN46">
            <v>328.47708333333333</v>
          </cell>
          <cell r="BO46">
            <v>197.03125</v>
          </cell>
          <cell r="BP46">
            <v>154.28125</v>
          </cell>
          <cell r="BQ46">
            <v>260.80833333333334</v>
          </cell>
          <cell r="BR46">
            <v>274.84166666666664</v>
          </cell>
          <cell r="BS46">
            <v>162.99583333333334</v>
          </cell>
          <cell r="BT46">
            <v>206.61041666666671</v>
          </cell>
          <cell r="BU46">
            <v>265.31874999999991</v>
          </cell>
          <cell r="BV46">
            <v>205.56249999999892</v>
          </cell>
          <cell r="BW46">
            <v>128.10416666666671</v>
          </cell>
          <cell r="BX46">
            <v>181.27083333333366</v>
          </cell>
          <cell r="BY46">
            <v>148.18561237373777</v>
          </cell>
          <cell r="BZ46">
            <v>181.70918560606106</v>
          </cell>
          <cell r="CA46">
            <v>163.24158459595981</v>
          </cell>
          <cell r="CB46">
            <v>187.16085858585842</v>
          </cell>
          <cell r="CC46">
            <v>182.41053661616178</v>
          </cell>
          <cell r="CD46">
            <v>161.8096464646467</v>
          </cell>
          <cell r="CE46">
            <v>177.35693181818186</v>
          </cell>
          <cell r="CF46">
            <v>176.10780303030339</v>
          </cell>
          <cell r="CG46">
            <v>171.84784090909127</v>
          </cell>
          <cell r="CH46">
            <v>157.33367424242431</v>
          </cell>
          <cell r="CI46">
            <v>103.68071969696979</v>
          </cell>
          <cell r="CJ46">
            <v>170.67568181818203</v>
          </cell>
          <cell r="CK46">
            <v>144.78407196969707</v>
          </cell>
          <cell r="CL46">
            <v>138.01462121212134</v>
          </cell>
          <cell r="CM46">
            <v>150.87077020202042</v>
          </cell>
          <cell r="CN46">
            <v>156.31271464646488</v>
          </cell>
          <cell r="CO46">
            <v>169.0736616161617</v>
          </cell>
          <cell r="CP46">
            <v>221.31673611111154</v>
          </cell>
          <cell r="CQ46">
            <v>163.39542929292949</v>
          </cell>
          <cell r="CR46">
            <v>163.3953857421875</v>
          </cell>
          <cell r="CS46">
            <v>182.23437079124605</v>
          </cell>
          <cell r="CT46">
            <v>151.08628630050521</v>
          </cell>
          <cell r="CU46">
            <v>161.44793560606078</v>
          </cell>
          <cell r="CV46">
            <v>-6.9364830597643277</v>
          </cell>
          <cell r="CW46">
            <v>158.75238215488233</v>
          </cell>
          <cell r="CX46">
            <v>158.02276936026954</v>
          </cell>
          <cell r="CY46">
            <v>156.48901146885538</v>
          </cell>
          <cell r="DA46" t="str">
            <v>DPS022</v>
          </cell>
          <cell r="DB46">
            <v>173.85903829966338</v>
          </cell>
          <cell r="DC46">
            <v>158.02276936026954</v>
          </cell>
          <cell r="DD46">
            <v>173.85903829966338</v>
          </cell>
          <cell r="DE46">
            <v>-15.836268939393847</v>
          </cell>
          <cell r="DF46">
            <v>275392.71666666679</v>
          </cell>
          <cell r="DG46">
            <v>29792432.534139641</v>
          </cell>
          <cell r="DH46">
            <v>0.81110234070599319</v>
          </cell>
          <cell r="DI46" t="str">
            <v>B</v>
          </cell>
        </row>
        <row r="47">
          <cell r="D47" t="str">
            <v>ZFR.5L</v>
          </cell>
          <cell r="E47">
            <v>711</v>
          </cell>
          <cell r="F47">
            <v>18.7</v>
          </cell>
          <cell r="G47">
            <v>18.699996948242188</v>
          </cell>
          <cell r="H47">
            <v>18.699996948242188</v>
          </cell>
          <cell r="I47">
            <v>18.699996948242188</v>
          </cell>
          <cell r="J47">
            <v>18.699996948242188</v>
          </cell>
          <cell r="K47">
            <v>8428</v>
          </cell>
          <cell r="L47">
            <v>8471.0000000000018</v>
          </cell>
          <cell r="M47">
            <v>7587</v>
          </cell>
          <cell r="N47">
            <v>6956</v>
          </cell>
          <cell r="O47">
            <v>7520</v>
          </cell>
          <cell r="P47">
            <v>8375</v>
          </cell>
          <cell r="Q47">
            <v>7023.0000000000009</v>
          </cell>
          <cell r="R47">
            <v>7123.0000000000009</v>
          </cell>
          <cell r="S47">
            <v>7518.0000000000009</v>
          </cell>
          <cell r="T47">
            <v>6301</v>
          </cell>
          <cell r="U47">
            <v>6342</v>
          </cell>
          <cell r="V47">
            <v>5691</v>
          </cell>
          <cell r="W47">
            <v>4643.0000000000009</v>
          </cell>
          <cell r="X47">
            <v>5377</v>
          </cell>
          <cell r="Y47">
            <v>8462</v>
          </cell>
          <cell r="Z47">
            <v>5723.0000000000009</v>
          </cell>
          <cell r="AA47">
            <v>5786</v>
          </cell>
          <cell r="AB47">
            <v>7653.9999999999955</v>
          </cell>
          <cell r="AC47">
            <v>6898.9999999999909</v>
          </cell>
          <cell r="AD47">
            <v>3698.9999999999986</v>
          </cell>
          <cell r="AE47">
            <v>6907.9999999999909</v>
          </cell>
          <cell r="AF47">
            <v>6385.0037433154976</v>
          </cell>
          <cell r="AG47">
            <v>7657.0042780748627</v>
          </cell>
          <cell r="AH47">
            <v>5091.9491978609567</v>
          </cell>
          <cell r="AI47">
            <v>5161.010695187163</v>
          </cell>
          <cell r="AJ47">
            <v>5562.493582887696</v>
          </cell>
          <cell r="AK47">
            <v>5142.2925133689814</v>
          </cell>
          <cell r="AL47">
            <v>5430.398395721918</v>
          </cell>
          <cell r="AM47">
            <v>7392.0401069518657</v>
          </cell>
          <cell r="AN47">
            <v>5780.914438502673</v>
          </cell>
          <cell r="AO47">
            <v>6122.0695187165711</v>
          </cell>
          <cell r="AP47">
            <v>6270.804812834218</v>
          </cell>
          <cell r="AQ47">
            <v>6668.1256684491909</v>
          </cell>
          <cell r="AR47">
            <v>4509.0828877005315</v>
          </cell>
          <cell r="AS47">
            <v>5504.3534759358272</v>
          </cell>
          <cell r="AT47">
            <v>5524.5294117646981</v>
          </cell>
          <cell r="AU47">
            <v>5641.8481283422416</v>
          </cell>
          <cell r="AV47">
            <v>5550.4491978609603</v>
          </cell>
          <cell r="AW47">
            <v>6571.7914438502667</v>
          </cell>
          <cell r="AX47">
            <v>5550.3424242424198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234.11111111111111</v>
          </cell>
          <cell r="BE47">
            <v>235.3055555555556</v>
          </cell>
          <cell r="BF47">
            <v>210.75</v>
          </cell>
          <cell r="BG47">
            <v>193.22222222222223</v>
          </cell>
          <cell r="BH47">
            <v>208.88888888888889</v>
          </cell>
          <cell r="BI47">
            <v>232.63888888888889</v>
          </cell>
          <cell r="BJ47">
            <v>195.08333333333337</v>
          </cell>
          <cell r="BK47">
            <v>197.86111111111114</v>
          </cell>
          <cell r="BL47">
            <v>208.83333333333337</v>
          </cell>
          <cell r="BM47">
            <v>175.02777777777777</v>
          </cell>
          <cell r="BN47">
            <v>176.16666666666666</v>
          </cell>
          <cell r="BO47">
            <v>158.08333333333334</v>
          </cell>
          <cell r="BP47">
            <v>128.97222222222226</v>
          </cell>
          <cell r="BQ47">
            <v>149.36111111111111</v>
          </cell>
          <cell r="BR47">
            <v>235.05555555555554</v>
          </cell>
          <cell r="BS47">
            <v>158.97222222222226</v>
          </cell>
          <cell r="BT47">
            <v>160.72222222222223</v>
          </cell>
          <cell r="BU47">
            <v>212.61111111111097</v>
          </cell>
          <cell r="BV47">
            <v>191.63888888888863</v>
          </cell>
          <cell r="BW47">
            <v>102.74999999999996</v>
          </cell>
          <cell r="BX47">
            <v>191.88888888888863</v>
          </cell>
          <cell r="BY47">
            <v>177.36121509209715</v>
          </cell>
          <cell r="BZ47">
            <v>212.69456327985731</v>
          </cell>
          <cell r="CA47">
            <v>141.44303327391546</v>
          </cell>
          <cell r="CB47">
            <v>143.36140819964342</v>
          </cell>
          <cell r="CC47">
            <v>154.51371063576934</v>
          </cell>
          <cell r="CD47">
            <v>142.84145870469393</v>
          </cell>
          <cell r="CE47">
            <v>150.84439988116438</v>
          </cell>
          <cell r="CF47">
            <v>205.33444741532961</v>
          </cell>
          <cell r="CG47">
            <v>160.58095662507424</v>
          </cell>
          <cell r="CH47">
            <v>170.05748663101588</v>
          </cell>
          <cell r="CI47">
            <v>174.18902257872827</v>
          </cell>
          <cell r="CJ47">
            <v>185.22571301247751</v>
          </cell>
          <cell r="CK47">
            <v>125.25230243612587</v>
          </cell>
          <cell r="CL47">
            <v>152.89870766488409</v>
          </cell>
          <cell r="CM47">
            <v>153.45915032679716</v>
          </cell>
          <cell r="CN47">
            <v>156.71800356506228</v>
          </cell>
          <cell r="CO47">
            <v>154.17914438502669</v>
          </cell>
          <cell r="CP47">
            <v>182.54976232917409</v>
          </cell>
          <cell r="CQ47">
            <v>154.17617845117834</v>
          </cell>
          <cell r="CR47">
            <v>154.1761474609375</v>
          </cell>
          <cell r="CS47">
            <v>164.48230342642103</v>
          </cell>
          <cell r="CT47">
            <v>154.20896836007117</v>
          </cell>
          <cell r="CU47">
            <v>164.27409140423831</v>
          </cell>
          <cell r="CV47">
            <v>-13.098993612596558</v>
          </cell>
          <cell r="CW47">
            <v>154.78543275896206</v>
          </cell>
          <cell r="CX47">
            <v>167.30796197266773</v>
          </cell>
          <cell r="CY47">
            <v>160.96506610219831</v>
          </cell>
          <cell r="DA47" t="str">
            <v>ZFR.5L</v>
          </cell>
          <cell r="DB47">
            <v>149.39985640720926</v>
          </cell>
          <cell r="DC47">
            <v>167.30796197266773</v>
          </cell>
          <cell r="DD47">
            <v>167.30796197266773</v>
          </cell>
          <cell r="DE47">
            <v>17.90810556545847</v>
          </cell>
          <cell r="DF47">
            <v>118955.96096256675</v>
          </cell>
          <cell r="DG47">
            <v>29911388.495102208</v>
          </cell>
          <cell r="DH47">
            <v>0.81434093017891063</v>
          </cell>
          <cell r="DI47" t="str">
            <v>B</v>
          </cell>
        </row>
        <row r="48">
          <cell r="D48" t="str">
            <v>DOS026</v>
          </cell>
          <cell r="E48">
            <v>1752</v>
          </cell>
          <cell r="F48">
            <v>3.65</v>
          </cell>
          <cell r="G48">
            <v>3.6499996185302734</v>
          </cell>
          <cell r="H48">
            <v>3.6499996185302734</v>
          </cell>
          <cell r="I48">
            <v>3.6499996185302734</v>
          </cell>
          <cell r="J48">
            <v>3.6499996185302734</v>
          </cell>
          <cell r="K48">
            <v>172658</v>
          </cell>
          <cell r="L48">
            <v>128876.00000000001</v>
          </cell>
          <cell r="M48">
            <v>124915</v>
          </cell>
          <cell r="N48">
            <v>139478</v>
          </cell>
          <cell r="O48">
            <v>105500</v>
          </cell>
          <cell r="P48">
            <v>201032.00000000003</v>
          </cell>
          <cell r="Q48">
            <v>149192.00000000003</v>
          </cell>
          <cell r="R48">
            <v>77700</v>
          </cell>
          <cell r="S48">
            <v>87861.000000000015</v>
          </cell>
          <cell r="T48">
            <v>99626.000000000015</v>
          </cell>
          <cell r="U48">
            <v>147300.57534246575</v>
          </cell>
          <cell r="V48">
            <v>94084</v>
          </cell>
          <cell r="W48">
            <v>69928</v>
          </cell>
          <cell r="X48">
            <v>117665</v>
          </cell>
          <cell r="Y48">
            <v>137963</v>
          </cell>
          <cell r="Z48">
            <v>47004</v>
          </cell>
          <cell r="AA48">
            <v>76638</v>
          </cell>
          <cell r="AB48">
            <v>86365.999999999898</v>
          </cell>
          <cell r="AC48">
            <v>77739.999999999753</v>
          </cell>
          <cell r="AD48">
            <v>54090.999999999978</v>
          </cell>
          <cell r="AE48">
            <v>83544.999999999869</v>
          </cell>
          <cell r="AF48">
            <v>75527.282191780643</v>
          </cell>
          <cell r="AG48">
            <v>75551.126027397157</v>
          </cell>
          <cell r="AH48">
            <v>60109.199999999852</v>
          </cell>
          <cell r="AI48">
            <v>92081.156164383414</v>
          </cell>
          <cell r="AJ48">
            <v>96321.547945205151</v>
          </cell>
          <cell r="AK48">
            <v>74435.268493150623</v>
          </cell>
          <cell r="AL48">
            <v>67725.14246575335</v>
          </cell>
          <cell r="AM48">
            <v>74659.123287671173</v>
          </cell>
          <cell r="AN48">
            <v>55934.999999999985</v>
          </cell>
          <cell r="AO48">
            <v>61117.000000000015</v>
          </cell>
          <cell r="AP48">
            <v>58521.999999999971</v>
          </cell>
          <cell r="AQ48">
            <v>72205.999999999985</v>
          </cell>
          <cell r="AR48">
            <v>55301.86849315068</v>
          </cell>
          <cell r="AS48">
            <v>85940.775342465728</v>
          </cell>
          <cell r="AT48">
            <v>73066.490410958912</v>
          </cell>
          <cell r="AU48">
            <v>67513.923287671249</v>
          </cell>
          <cell r="AV48">
            <v>75840.243835616478</v>
          </cell>
          <cell r="AW48">
            <v>105179.22739726023</v>
          </cell>
          <cell r="AX48">
            <v>77140.42146118723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359.70416666666665</v>
          </cell>
          <cell r="BE48">
            <v>268.49166666666667</v>
          </cell>
          <cell r="BF48">
            <v>260.23958333333331</v>
          </cell>
          <cell r="BG48">
            <v>290.57916666666665</v>
          </cell>
          <cell r="BH48">
            <v>219.79166666666666</v>
          </cell>
          <cell r="BI48">
            <v>418.81666666666672</v>
          </cell>
          <cell r="BJ48">
            <v>310.81666666666672</v>
          </cell>
          <cell r="BK48">
            <v>161.875</v>
          </cell>
          <cell r="BL48">
            <v>183.04375000000002</v>
          </cell>
          <cell r="BM48">
            <v>207.5541666666667</v>
          </cell>
          <cell r="BN48">
            <v>306.87619863013697</v>
          </cell>
          <cell r="BO48">
            <v>196.00833333333333</v>
          </cell>
          <cell r="BP48">
            <v>145.68333333333334</v>
          </cell>
          <cell r="BQ48">
            <v>245.13541666666666</v>
          </cell>
          <cell r="BR48">
            <v>287.42291666666665</v>
          </cell>
          <cell r="BS48">
            <v>97.924999999999997</v>
          </cell>
          <cell r="BT48">
            <v>159.66249999999999</v>
          </cell>
          <cell r="BU48">
            <v>179.92916666666645</v>
          </cell>
          <cell r="BV48">
            <v>161.95833333333283</v>
          </cell>
          <cell r="BW48">
            <v>112.68958333333329</v>
          </cell>
          <cell r="BX48">
            <v>174.05208333333306</v>
          </cell>
          <cell r="BY48">
            <v>157.34850456620967</v>
          </cell>
          <cell r="BZ48">
            <v>157.39817922374408</v>
          </cell>
          <cell r="CA48">
            <v>125.22749999999969</v>
          </cell>
          <cell r="CB48">
            <v>191.8357420091321</v>
          </cell>
          <cell r="CC48">
            <v>200.66989155251073</v>
          </cell>
          <cell r="CD48">
            <v>155.07347602739713</v>
          </cell>
          <cell r="CE48">
            <v>141.09404680365282</v>
          </cell>
          <cell r="CF48">
            <v>155.53984018264828</v>
          </cell>
          <cell r="CG48">
            <v>116.53124999999997</v>
          </cell>
          <cell r="CH48">
            <v>127.32708333333336</v>
          </cell>
          <cell r="CI48">
            <v>121.92083333333328</v>
          </cell>
          <cell r="CJ48">
            <v>150.42916666666665</v>
          </cell>
          <cell r="CK48">
            <v>115.21222602739725</v>
          </cell>
          <cell r="CL48">
            <v>179.04328196347026</v>
          </cell>
          <cell r="CM48">
            <v>152.22185502283108</v>
          </cell>
          <cell r="CN48">
            <v>140.6540068493151</v>
          </cell>
          <cell r="CO48">
            <v>158.00050799086767</v>
          </cell>
          <cell r="CP48">
            <v>219.12339041095882</v>
          </cell>
          <cell r="CQ48">
            <v>160.70921137747337</v>
          </cell>
          <cell r="CR48">
            <v>160.7091064453125</v>
          </cell>
          <cell r="CS48">
            <v>172.59263508371384</v>
          </cell>
          <cell r="CT48">
            <v>149.22663242009131</v>
          </cell>
          <cell r="CU48">
            <v>148.09145738203952</v>
          </cell>
          <cell r="CV48">
            <v>12.978877473363838</v>
          </cell>
          <cell r="CW48">
            <v>150.29212328767127</v>
          </cell>
          <cell r="CX48">
            <v>136.24775494672747</v>
          </cell>
          <cell r="CY48">
            <v>142.75396451674271</v>
          </cell>
          <cell r="DA48" t="str">
            <v>DOS026</v>
          </cell>
          <cell r="DB48">
            <v>165.61247146118708</v>
          </cell>
          <cell r="DC48">
            <v>149.22663242009131</v>
          </cell>
          <cell r="DD48">
            <v>165.61247146118708</v>
          </cell>
          <cell r="DE48">
            <v>-16.385839041095778</v>
          </cell>
          <cell r="DF48">
            <v>290153.04999999976</v>
          </cell>
          <cell r="DG48">
            <v>30201541.545102209</v>
          </cell>
          <cell r="DH48">
            <v>0.82224037973705932</v>
          </cell>
          <cell r="DI48" t="str">
            <v>B</v>
          </cell>
        </row>
        <row r="49">
          <cell r="D49" t="str">
            <v>ZLEGAL</v>
          </cell>
          <cell r="E49">
            <v>735</v>
          </cell>
          <cell r="F49">
            <v>111</v>
          </cell>
          <cell r="G49">
            <v>111</v>
          </cell>
          <cell r="H49">
            <v>111</v>
          </cell>
          <cell r="I49">
            <v>111</v>
          </cell>
          <cell r="J49">
            <v>111</v>
          </cell>
          <cell r="K49">
            <v>609.16666666666663</v>
          </cell>
          <cell r="L49">
            <v>369.95495495495493</v>
          </cell>
          <cell r="M49">
            <v>1042.0720720720722</v>
          </cell>
          <cell r="N49">
            <v>694.39189189189187</v>
          </cell>
          <cell r="O49">
            <v>778.64864864864865</v>
          </cell>
          <cell r="P49">
            <v>869.68468468468473</v>
          </cell>
          <cell r="Q49">
            <v>754.43693693693695</v>
          </cell>
          <cell r="R49">
            <v>460.99099099099101</v>
          </cell>
          <cell r="S49">
            <v>602.38738738738743</v>
          </cell>
          <cell r="T49">
            <v>829.00450450450455</v>
          </cell>
          <cell r="U49">
            <v>741</v>
          </cell>
          <cell r="V49">
            <v>561.37837837837833</v>
          </cell>
          <cell r="W49">
            <v>785.18918918918916</v>
          </cell>
          <cell r="X49">
            <v>616.29279279279274</v>
          </cell>
          <cell r="Y49">
            <v>883.09459459459458</v>
          </cell>
          <cell r="Z49">
            <v>772.37837837837833</v>
          </cell>
          <cell r="AA49">
            <v>892.28378378378375</v>
          </cell>
          <cell r="AB49">
            <v>721.25225225225222</v>
          </cell>
          <cell r="AC49">
            <v>1016</v>
          </cell>
          <cell r="AD49">
            <v>1052</v>
          </cell>
          <cell r="AE49">
            <v>775</v>
          </cell>
          <cell r="AF49">
            <v>799</v>
          </cell>
          <cell r="AG49">
            <v>971</v>
          </cell>
          <cell r="AH49">
            <v>930.27027027027032</v>
          </cell>
          <cell r="AI49">
            <v>939.60981981981979</v>
          </cell>
          <cell r="AJ49">
            <v>915.67567567567562</v>
          </cell>
          <cell r="AK49">
            <v>743.98648648648646</v>
          </cell>
          <cell r="AL49">
            <v>809.54054054054052</v>
          </cell>
          <cell r="AM49">
            <v>957.29729729729729</v>
          </cell>
          <cell r="AN49">
            <v>1317.3202702702702</v>
          </cell>
          <cell r="AO49">
            <v>1189.5932432432428</v>
          </cell>
          <cell r="AP49">
            <v>931.97432432432424</v>
          </cell>
          <cell r="AQ49">
            <v>849.70945945945959</v>
          </cell>
          <cell r="AR49">
            <v>872.4405405405405</v>
          </cell>
          <cell r="AS49">
            <v>1168.5648648648651</v>
          </cell>
          <cell r="AT49">
            <v>939.377027027027</v>
          </cell>
          <cell r="AU49">
            <v>991.11486486486478</v>
          </cell>
          <cell r="AV49">
            <v>1021.2572072072071</v>
          </cell>
          <cell r="AW49">
            <v>1382.3738738738739</v>
          </cell>
          <cell r="AX49">
            <v>1062.5213963963963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101.52777777777777</v>
          </cell>
          <cell r="BE49">
            <v>61.659159159159152</v>
          </cell>
          <cell r="BF49">
            <v>173.67867867867869</v>
          </cell>
          <cell r="BG49">
            <v>115.73198198198197</v>
          </cell>
          <cell r="BH49">
            <v>129.77477477477478</v>
          </cell>
          <cell r="BI49">
            <v>144.94744744744744</v>
          </cell>
          <cell r="BJ49">
            <v>125.73948948948949</v>
          </cell>
          <cell r="BK49">
            <v>76.831831831831835</v>
          </cell>
          <cell r="BL49">
            <v>100.39789789789791</v>
          </cell>
          <cell r="BM49">
            <v>138.16741741741743</v>
          </cell>
          <cell r="BN49">
            <v>123.5</v>
          </cell>
          <cell r="BO49">
            <v>93.563063063063055</v>
          </cell>
          <cell r="BP49">
            <v>130.86486486486487</v>
          </cell>
          <cell r="BQ49">
            <v>102.71546546546546</v>
          </cell>
          <cell r="BR49">
            <v>147.18243243243242</v>
          </cell>
          <cell r="BS49">
            <v>128.72972972972971</v>
          </cell>
          <cell r="BT49">
            <v>148.71396396396395</v>
          </cell>
          <cell r="BU49">
            <v>120.2087087087087</v>
          </cell>
          <cell r="BV49">
            <v>169.33333333333334</v>
          </cell>
          <cell r="BW49">
            <v>175.33333333333334</v>
          </cell>
          <cell r="BX49">
            <v>129.16666666666666</v>
          </cell>
          <cell r="BY49">
            <v>133.16666666666666</v>
          </cell>
          <cell r="BZ49">
            <v>161.83333333333334</v>
          </cell>
          <cell r="CA49">
            <v>155.04504504504504</v>
          </cell>
          <cell r="CB49">
            <v>156.60163663663664</v>
          </cell>
          <cell r="CC49">
            <v>152.61261261261259</v>
          </cell>
          <cell r="CD49">
            <v>123.99774774774774</v>
          </cell>
          <cell r="CE49">
            <v>134.92342342342343</v>
          </cell>
          <cell r="CF49">
            <v>159.54954954954954</v>
          </cell>
          <cell r="CG49">
            <v>219.55337837837837</v>
          </cell>
          <cell r="CH49">
            <v>198.26554054054046</v>
          </cell>
          <cell r="CI49">
            <v>155.32905405405404</v>
          </cell>
          <cell r="CJ49">
            <v>141.61824324324326</v>
          </cell>
          <cell r="CK49">
            <v>145.40675675675675</v>
          </cell>
          <cell r="CL49">
            <v>194.76081081081085</v>
          </cell>
          <cell r="CM49">
            <v>156.56283783783783</v>
          </cell>
          <cell r="CN49">
            <v>165.18581081081081</v>
          </cell>
          <cell r="CO49">
            <v>170.20953453453453</v>
          </cell>
          <cell r="CP49">
            <v>230.39564564564566</v>
          </cell>
          <cell r="CQ49">
            <v>177.08689939939941</v>
          </cell>
          <cell r="CR49">
            <v>177.0867919921875</v>
          </cell>
          <cell r="CS49">
            <v>188.59699699699698</v>
          </cell>
          <cell r="CT49">
            <v>159.58716216216217</v>
          </cell>
          <cell r="CU49">
            <v>172.64671546546546</v>
          </cell>
          <cell r="CV49">
            <v>-5.6826201201200774</v>
          </cell>
          <cell r="CW49">
            <v>163.98606106106106</v>
          </cell>
          <cell r="CX49">
            <v>165.26978228228225</v>
          </cell>
          <cell r="CY49">
            <v>163.78022397397396</v>
          </cell>
          <cell r="DA49" t="str">
            <v>ZLEGAL</v>
          </cell>
          <cell r="DB49">
            <v>137.1779279279279</v>
          </cell>
          <cell r="DC49">
            <v>165.26978228228225</v>
          </cell>
          <cell r="DD49">
            <v>165.26978228228225</v>
          </cell>
          <cell r="DE49">
            <v>28.091854354354354</v>
          </cell>
          <cell r="DF49">
            <v>121473.28997747746</v>
          </cell>
          <cell r="DG49">
            <v>30323014.835079685</v>
          </cell>
          <cell r="DH49">
            <v>0.82554750377673225</v>
          </cell>
          <cell r="DI49" t="str">
            <v>B</v>
          </cell>
        </row>
        <row r="50">
          <cell r="D50" t="str">
            <v>ZFRLIT</v>
          </cell>
          <cell r="E50">
            <v>849.59999999999991</v>
          </cell>
          <cell r="F50">
            <v>30.75</v>
          </cell>
          <cell r="G50">
            <v>30.75</v>
          </cell>
          <cell r="H50">
            <v>30.75</v>
          </cell>
          <cell r="I50">
            <v>30.75</v>
          </cell>
          <cell r="J50">
            <v>30.75</v>
          </cell>
          <cell r="K50">
            <v>4552.9934959349594</v>
          </cell>
          <cell r="L50">
            <v>4594.4471544715443</v>
          </cell>
          <cell r="M50">
            <v>3819.6585365853657</v>
          </cell>
          <cell r="N50">
            <v>3860.1252032520329</v>
          </cell>
          <cell r="O50">
            <v>3753.530081300813</v>
          </cell>
          <cell r="P50">
            <v>4302.2975609756095</v>
          </cell>
          <cell r="Q50">
            <v>4388.1658536585364</v>
          </cell>
          <cell r="R50">
            <v>3485.0682926829272</v>
          </cell>
          <cell r="S50">
            <v>4827.3772357723583</v>
          </cell>
          <cell r="T50">
            <v>2849.3121951219514</v>
          </cell>
          <cell r="U50">
            <v>2892.1691056910568</v>
          </cell>
          <cell r="V50">
            <v>2756.091056910569</v>
          </cell>
          <cell r="W50">
            <v>2697.4943089430894</v>
          </cell>
          <cell r="X50">
            <v>2326.3902439024391</v>
          </cell>
          <cell r="Y50">
            <v>4640.6373983739841</v>
          </cell>
          <cell r="Z50">
            <v>2734.5853658536585</v>
          </cell>
          <cell r="AA50">
            <v>3674.429268292683</v>
          </cell>
          <cell r="AB50">
            <v>3086.923577235772</v>
          </cell>
          <cell r="AC50">
            <v>4626</v>
          </cell>
          <cell r="AD50">
            <v>2335</v>
          </cell>
          <cell r="AE50">
            <v>3831</v>
          </cell>
          <cell r="AF50">
            <v>3267</v>
          </cell>
          <cell r="AG50">
            <v>4366.0019512195122</v>
          </cell>
          <cell r="AH50">
            <v>2568.7495934959329</v>
          </cell>
          <cell r="AI50">
            <v>3502.5203252032534</v>
          </cell>
          <cell r="AJ50">
            <v>3494.1560975609759</v>
          </cell>
          <cell r="AK50">
            <v>3659.349593495936</v>
          </cell>
          <cell r="AL50">
            <v>3275.6406504065035</v>
          </cell>
          <cell r="AM50">
            <v>4594.0520325203279</v>
          </cell>
          <cell r="AN50">
            <v>3239.6520325203246</v>
          </cell>
          <cell r="AO50">
            <v>3435.4471544715448</v>
          </cell>
          <cell r="AP50">
            <v>3992.5772357723577</v>
          </cell>
          <cell r="AQ50">
            <v>5356.5853658536589</v>
          </cell>
          <cell r="AR50">
            <v>2692.6357723577225</v>
          </cell>
          <cell r="AS50">
            <v>4577.0910569105681</v>
          </cell>
          <cell r="AT50">
            <v>3049.0312195121955</v>
          </cell>
          <cell r="AU50">
            <v>3145.5541463414647</v>
          </cell>
          <cell r="AV50">
            <v>3491.9222764227675</v>
          </cell>
          <cell r="AW50">
            <v>3572.6956097561024</v>
          </cell>
          <cell r="AX50">
            <v>3421.4883468834701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189.70806233062331</v>
          </cell>
          <cell r="BE50">
            <v>191.43529810298102</v>
          </cell>
          <cell r="BF50">
            <v>159.15243902439025</v>
          </cell>
          <cell r="BG50">
            <v>160.83855013550138</v>
          </cell>
          <cell r="BH50">
            <v>156.39708672086721</v>
          </cell>
          <cell r="BI50">
            <v>179.26239837398373</v>
          </cell>
          <cell r="BJ50">
            <v>182.84024390243903</v>
          </cell>
          <cell r="BK50">
            <v>145.21117886178862</v>
          </cell>
          <cell r="BL50">
            <v>201.1407181571816</v>
          </cell>
          <cell r="BM50">
            <v>118.72134146341465</v>
          </cell>
          <cell r="BN50">
            <v>120.5070460704607</v>
          </cell>
          <cell r="BO50">
            <v>114.83712737127371</v>
          </cell>
          <cell r="BP50">
            <v>112.39559620596206</v>
          </cell>
          <cell r="BQ50">
            <v>96.932926829268297</v>
          </cell>
          <cell r="BR50">
            <v>193.35989159891599</v>
          </cell>
          <cell r="BS50">
            <v>113.9410569105691</v>
          </cell>
          <cell r="BT50">
            <v>153.10121951219512</v>
          </cell>
          <cell r="BU50">
            <v>128.62181571815717</v>
          </cell>
          <cell r="BV50">
            <v>192.75</v>
          </cell>
          <cell r="BW50">
            <v>97.291666666666671</v>
          </cell>
          <cell r="BX50">
            <v>159.625</v>
          </cell>
          <cell r="BY50">
            <v>136.125</v>
          </cell>
          <cell r="BZ50">
            <v>181.91674796747967</v>
          </cell>
          <cell r="CA50">
            <v>107.03123306233054</v>
          </cell>
          <cell r="CB50">
            <v>145.93834688346888</v>
          </cell>
          <cell r="CC50">
            <v>145.58983739837399</v>
          </cell>
          <cell r="CD50">
            <v>152.47289972899733</v>
          </cell>
          <cell r="CE50">
            <v>136.48502710027097</v>
          </cell>
          <cell r="CF50">
            <v>191.418834688347</v>
          </cell>
          <cell r="CG50">
            <v>134.98550135501353</v>
          </cell>
          <cell r="CH50">
            <v>143.14363143631437</v>
          </cell>
          <cell r="CI50">
            <v>166.35738482384824</v>
          </cell>
          <cell r="CJ50">
            <v>223.19105691056913</v>
          </cell>
          <cell r="CK50">
            <v>112.19315718157178</v>
          </cell>
          <cell r="CL50">
            <v>190.71212737127368</v>
          </cell>
          <cell r="CM50">
            <v>127.04296747967481</v>
          </cell>
          <cell r="CN50">
            <v>131.06475609756103</v>
          </cell>
          <cell r="CO50">
            <v>145.49676151761531</v>
          </cell>
          <cell r="CP50">
            <v>148.86231707317094</v>
          </cell>
          <cell r="CQ50">
            <v>142.56201445347793</v>
          </cell>
          <cell r="CR50">
            <v>142.56201171875</v>
          </cell>
          <cell r="CS50">
            <v>141.80794489611574</v>
          </cell>
          <cell r="CT50">
            <v>163.28482723577235</v>
          </cell>
          <cell r="CU50">
            <v>154.24612691960257</v>
          </cell>
          <cell r="CV50">
            <v>9.1409473803071251</v>
          </cell>
          <cell r="CW50">
            <v>134.53482836495039</v>
          </cell>
          <cell r="CX50">
            <v>154.14387985546523</v>
          </cell>
          <cell r="CY50">
            <v>154.5470088075881</v>
          </cell>
          <cell r="DA50" t="str">
            <v>ZFRLIT</v>
          </cell>
          <cell r="DB50">
            <v>144.84925474254749</v>
          </cell>
          <cell r="DC50">
            <v>163.28482723577235</v>
          </cell>
          <cell r="DD50">
            <v>163.28482723577235</v>
          </cell>
          <cell r="DE50">
            <v>18.435572493224868</v>
          </cell>
          <cell r="DF50">
            <v>138726.78921951217</v>
          </cell>
          <cell r="DG50">
            <v>30461741.624299198</v>
          </cell>
          <cell r="DH50">
            <v>0.82932435628199963</v>
          </cell>
          <cell r="DI50" t="str">
            <v>B</v>
          </cell>
        </row>
        <row r="51">
          <cell r="D51" t="str">
            <v>DBS240</v>
          </cell>
          <cell r="E51">
            <v>372</v>
          </cell>
          <cell r="F51">
            <v>29</v>
          </cell>
          <cell r="G51">
            <v>29</v>
          </cell>
          <cell r="H51">
            <v>29</v>
          </cell>
          <cell r="I51">
            <v>29</v>
          </cell>
          <cell r="J51">
            <v>29</v>
          </cell>
          <cell r="K51">
            <v>1862</v>
          </cell>
          <cell r="L51">
            <v>1426</v>
          </cell>
          <cell r="M51">
            <v>1617</v>
          </cell>
          <cell r="N51">
            <v>1524</v>
          </cell>
          <cell r="O51">
            <v>1560</v>
          </cell>
          <cell r="P51">
            <v>1830</v>
          </cell>
          <cell r="Q51">
            <v>1372</v>
          </cell>
          <cell r="R51">
            <v>1502</v>
          </cell>
          <cell r="S51">
            <v>1648</v>
          </cell>
          <cell r="T51">
            <v>1546</v>
          </cell>
          <cell r="U51">
            <v>1760</v>
          </cell>
          <cell r="V51">
            <v>1453</v>
          </cell>
          <cell r="W51">
            <v>1141</v>
          </cell>
          <cell r="X51">
            <v>1716</v>
          </cell>
          <cell r="Y51">
            <v>1527</v>
          </cell>
          <cell r="Z51">
            <v>1720</v>
          </cell>
          <cell r="AA51">
            <v>1489</v>
          </cell>
          <cell r="AB51">
            <v>1956</v>
          </cell>
          <cell r="AC51">
            <v>1762</v>
          </cell>
          <cell r="AD51">
            <v>1113</v>
          </cell>
          <cell r="AE51">
            <v>1935.9993103448273</v>
          </cell>
          <cell r="AF51">
            <v>1640</v>
          </cell>
          <cell r="AG51">
            <v>1793</v>
          </cell>
          <cell r="AH51">
            <v>1360</v>
          </cell>
          <cell r="AI51">
            <v>1769</v>
          </cell>
          <cell r="AJ51">
            <v>1637.0331034482761</v>
          </cell>
          <cell r="AK51">
            <v>1564</v>
          </cell>
          <cell r="AL51">
            <v>1637.0341379310344</v>
          </cell>
          <cell r="AM51">
            <v>1581.9958620689654</v>
          </cell>
          <cell r="AN51">
            <v>1579</v>
          </cell>
          <cell r="AO51">
            <v>1607</v>
          </cell>
          <cell r="AP51">
            <v>1581</v>
          </cell>
          <cell r="AQ51">
            <v>1896.0341379310344</v>
          </cell>
          <cell r="AR51">
            <v>1822.12</v>
          </cell>
          <cell r="AS51">
            <v>1765.1399999999999</v>
          </cell>
          <cell r="AT51">
            <v>2070.3120689655175</v>
          </cell>
          <cell r="AU51">
            <v>1727.0820689655175</v>
          </cell>
          <cell r="AV51">
            <v>1805.4400000000003</v>
          </cell>
          <cell r="AW51">
            <v>2140.7744827586207</v>
          </cell>
          <cell r="AX51">
            <v>1888.478103448276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155.16666666666666</v>
          </cell>
          <cell r="BE51">
            <v>118.83333333333333</v>
          </cell>
          <cell r="BF51">
            <v>134.75</v>
          </cell>
          <cell r="BG51">
            <v>127</v>
          </cell>
          <cell r="BH51">
            <v>130</v>
          </cell>
          <cell r="BI51">
            <v>152.5</v>
          </cell>
          <cell r="BJ51">
            <v>114.33333333333333</v>
          </cell>
          <cell r="BK51">
            <v>125.16666666666667</v>
          </cell>
          <cell r="BL51">
            <v>137.33333333333334</v>
          </cell>
          <cell r="BM51">
            <v>128.83333333333334</v>
          </cell>
          <cell r="BN51">
            <v>146.66666666666666</v>
          </cell>
          <cell r="BO51">
            <v>121.08333333333333</v>
          </cell>
          <cell r="BP51">
            <v>95.083333333333329</v>
          </cell>
          <cell r="BQ51">
            <v>143</v>
          </cell>
          <cell r="BR51">
            <v>127.25</v>
          </cell>
          <cell r="BS51">
            <v>143.33333333333334</v>
          </cell>
          <cell r="BT51">
            <v>124.08333333333333</v>
          </cell>
          <cell r="BU51">
            <v>163</v>
          </cell>
          <cell r="BV51">
            <v>146.83333333333334</v>
          </cell>
          <cell r="BW51">
            <v>92.75</v>
          </cell>
          <cell r="BX51">
            <v>161.33327586206894</v>
          </cell>
          <cell r="BY51">
            <v>136.66666666666666</v>
          </cell>
          <cell r="BZ51">
            <v>149.41666666666666</v>
          </cell>
          <cell r="CA51">
            <v>113.33333333333333</v>
          </cell>
          <cell r="CB51">
            <v>147.41666666666666</v>
          </cell>
          <cell r="CC51">
            <v>136.41942528735635</v>
          </cell>
          <cell r="CD51">
            <v>130.33333333333334</v>
          </cell>
          <cell r="CE51">
            <v>136.41951149425287</v>
          </cell>
          <cell r="CF51">
            <v>131.83298850574712</v>
          </cell>
          <cell r="CG51">
            <v>131.58333333333334</v>
          </cell>
          <cell r="CH51">
            <v>133.91666666666666</v>
          </cell>
          <cell r="CI51">
            <v>131.75</v>
          </cell>
          <cell r="CJ51">
            <v>158.00284482758619</v>
          </cell>
          <cell r="CK51">
            <v>151.84333333333333</v>
          </cell>
          <cell r="CL51">
            <v>147.095</v>
          </cell>
          <cell r="CM51">
            <v>172.52600574712645</v>
          </cell>
          <cell r="CN51">
            <v>143.92350574712646</v>
          </cell>
          <cell r="CO51">
            <v>150.45333333333335</v>
          </cell>
          <cell r="CP51">
            <v>178.39787356321838</v>
          </cell>
          <cell r="CQ51">
            <v>157.37317528735633</v>
          </cell>
          <cell r="CR51">
            <v>157.3731689453125</v>
          </cell>
          <cell r="CS51">
            <v>157.59157088122606</v>
          </cell>
          <cell r="CT51">
            <v>157.36679597701149</v>
          </cell>
          <cell r="CU51">
            <v>147.31203304597702</v>
          </cell>
          <cell r="CV51">
            <v>24.72749042145594</v>
          </cell>
          <cell r="CW51">
            <v>155.63428160919543</v>
          </cell>
          <cell r="CX51">
            <v>132.63930555555555</v>
          </cell>
          <cell r="CY51">
            <v>143.30665469348659</v>
          </cell>
          <cell r="DA51" t="str">
            <v>DBS240</v>
          </cell>
          <cell r="DB51">
            <v>134.39075670498084</v>
          </cell>
          <cell r="DC51">
            <v>157.36679597701149</v>
          </cell>
          <cell r="DD51">
            <v>157.36679597701149</v>
          </cell>
          <cell r="DE51">
            <v>22.976039272030647</v>
          </cell>
          <cell r="DF51">
            <v>58540.448103448274</v>
          </cell>
          <cell r="DG51">
            <v>30520282.072402645</v>
          </cell>
          <cell r="DH51">
            <v>0.83091812659358033</v>
          </cell>
          <cell r="DI51" t="str">
            <v>B</v>
          </cell>
        </row>
        <row r="52">
          <cell r="D52" t="str">
            <v>70D150</v>
          </cell>
          <cell r="E52">
            <v>1274.4000000000001</v>
          </cell>
          <cell r="F52">
            <v>23.5</v>
          </cell>
          <cell r="G52">
            <v>23.5</v>
          </cell>
          <cell r="H52">
            <v>23.5</v>
          </cell>
          <cell r="I52">
            <v>23.5</v>
          </cell>
          <cell r="J52">
            <v>23.5</v>
          </cell>
          <cell r="K52">
            <v>6028</v>
          </cell>
          <cell r="L52">
            <v>6304</v>
          </cell>
          <cell r="M52">
            <v>6213</v>
          </cell>
          <cell r="N52">
            <v>5510</v>
          </cell>
          <cell r="O52">
            <v>5481</v>
          </cell>
          <cell r="P52">
            <v>6005</v>
          </cell>
          <cell r="Q52">
            <v>5832</v>
          </cell>
          <cell r="R52">
            <v>4380</v>
          </cell>
          <cell r="S52">
            <v>4954</v>
          </cell>
          <cell r="T52">
            <v>4017</v>
          </cell>
          <cell r="U52">
            <v>6069</v>
          </cell>
          <cell r="V52">
            <v>4763</v>
          </cell>
          <cell r="W52">
            <v>5185</v>
          </cell>
          <cell r="X52">
            <v>6557</v>
          </cell>
          <cell r="Y52">
            <v>5713</v>
          </cell>
          <cell r="Z52">
            <v>6333</v>
          </cell>
          <cell r="AA52">
            <v>6178</v>
          </cell>
          <cell r="AB52">
            <v>6463</v>
          </cell>
          <cell r="AC52">
            <v>6291</v>
          </cell>
          <cell r="AD52">
            <v>3255</v>
          </cell>
          <cell r="AE52">
            <v>6644</v>
          </cell>
          <cell r="AF52">
            <v>4853</v>
          </cell>
          <cell r="AG52">
            <v>5191</v>
          </cell>
          <cell r="AH52">
            <v>5841</v>
          </cell>
          <cell r="AI52">
            <v>6860</v>
          </cell>
          <cell r="AJ52">
            <v>7234</v>
          </cell>
          <cell r="AK52">
            <v>6827.2106382978727</v>
          </cell>
          <cell r="AL52">
            <v>7298</v>
          </cell>
          <cell r="AM52">
            <v>8740</v>
          </cell>
          <cell r="AN52">
            <v>8963.1170212765865</v>
          </cell>
          <cell r="AO52">
            <v>6920.2446808510613</v>
          </cell>
          <cell r="AP52">
            <v>6390.7617021276546</v>
          </cell>
          <cell r="AQ52">
            <v>5908.0297872340407</v>
          </cell>
          <cell r="AR52">
            <v>4877.7225531914901</v>
          </cell>
          <cell r="AS52">
            <v>5526.0829787234006</v>
          </cell>
          <cell r="AT52">
            <v>6063.5987234042541</v>
          </cell>
          <cell r="AU52">
            <v>5725.3885106382977</v>
          </cell>
          <cell r="AV52">
            <v>6587.7336170212739</v>
          </cell>
          <cell r="AW52">
            <v>8613.8621276595695</v>
          </cell>
          <cell r="AX52">
            <v>6232.3980851063816</v>
          </cell>
          <cell r="AY52">
            <v>6232.39453125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125.58333333333333</v>
          </cell>
          <cell r="BE52">
            <v>131.33333333333334</v>
          </cell>
          <cell r="BF52">
            <v>129.4375</v>
          </cell>
          <cell r="BG52">
            <v>114.79166666666667</v>
          </cell>
          <cell r="BH52">
            <v>114.1875</v>
          </cell>
          <cell r="BI52">
            <v>125.10416666666667</v>
          </cell>
          <cell r="BJ52">
            <v>121.5</v>
          </cell>
          <cell r="BK52">
            <v>91.25</v>
          </cell>
          <cell r="BL52">
            <v>103.20833333333333</v>
          </cell>
          <cell r="BM52">
            <v>83.6875</v>
          </cell>
          <cell r="BN52">
            <v>126.4375</v>
          </cell>
          <cell r="BO52">
            <v>99.229166666666671</v>
          </cell>
          <cell r="BP52">
            <v>108.02083333333333</v>
          </cell>
          <cell r="BQ52">
            <v>136.60416666666666</v>
          </cell>
          <cell r="BR52">
            <v>119.02083333333333</v>
          </cell>
          <cell r="BS52">
            <v>131.9375</v>
          </cell>
          <cell r="BT52">
            <v>128.70833333333334</v>
          </cell>
          <cell r="BU52">
            <v>134.64583333333334</v>
          </cell>
          <cell r="BV52">
            <v>131.0625</v>
          </cell>
          <cell r="BW52">
            <v>67.8125</v>
          </cell>
          <cell r="BX52">
            <v>138.41666666666666</v>
          </cell>
          <cell r="BY52">
            <v>101.10416666666667</v>
          </cell>
          <cell r="BZ52">
            <v>108.14583333333333</v>
          </cell>
          <cell r="CA52">
            <v>121.6875</v>
          </cell>
          <cell r="CB52">
            <v>142.91666666666666</v>
          </cell>
          <cell r="CC52">
            <v>150.70833333333334</v>
          </cell>
          <cell r="CD52">
            <v>142.23355496453902</v>
          </cell>
          <cell r="CE52">
            <v>152.04166666666666</v>
          </cell>
          <cell r="CF52">
            <v>182.08333333333334</v>
          </cell>
          <cell r="CG52">
            <v>186.73160460992889</v>
          </cell>
          <cell r="CH52">
            <v>144.17176418439712</v>
          </cell>
          <cell r="CI52">
            <v>133.14086879432614</v>
          </cell>
          <cell r="CJ52">
            <v>123.08395390070918</v>
          </cell>
          <cell r="CK52">
            <v>101.61921985815604</v>
          </cell>
          <cell r="CL52">
            <v>115.12672872340418</v>
          </cell>
          <cell r="CM52">
            <v>126.32497340425529</v>
          </cell>
          <cell r="CN52">
            <v>119.27892730496454</v>
          </cell>
          <cell r="CO52">
            <v>137.24445035460988</v>
          </cell>
          <cell r="CP52">
            <v>179.45546099290769</v>
          </cell>
          <cell r="CQ52">
            <v>129.8416267730496</v>
          </cell>
          <cell r="CR52">
            <v>129.841552734375</v>
          </cell>
          <cell r="CS52">
            <v>145.32627955082737</v>
          </cell>
          <cell r="CT52">
            <v>116.53871897163117</v>
          </cell>
          <cell r="CU52">
            <v>141.69191267730494</v>
          </cell>
          <cell r="CV52">
            <v>-40.19507978723405</v>
          </cell>
          <cell r="CW52">
            <v>127.61611702127657</v>
          </cell>
          <cell r="CX52">
            <v>156.73379875886522</v>
          </cell>
          <cell r="CY52">
            <v>138.59008717494086</v>
          </cell>
          <cell r="CZ52">
            <v>138.5899658203125</v>
          </cell>
          <cell r="DA52" t="str">
            <v>70D150</v>
          </cell>
          <cell r="DB52">
            <v>148.32785165484634</v>
          </cell>
          <cell r="DC52">
            <v>156.73379875886522</v>
          </cell>
          <cell r="DD52">
            <v>156.73379875886522</v>
          </cell>
          <cell r="DE52">
            <v>8.4059471040188782</v>
          </cell>
          <cell r="DF52">
            <v>199741.55313829784</v>
          </cell>
          <cell r="DG52">
            <v>30720023.625540942</v>
          </cell>
          <cell r="DH52">
            <v>0.83635611293796741</v>
          </cell>
          <cell r="DI52" t="str">
            <v>B</v>
          </cell>
        </row>
        <row r="53">
          <cell r="D53" t="str">
            <v>SAC055</v>
          </cell>
          <cell r="E53">
            <v>900</v>
          </cell>
          <cell r="F53">
            <v>11.4</v>
          </cell>
          <cell r="G53">
            <v>11.399993896484375</v>
          </cell>
          <cell r="H53">
            <v>11.399993896484375</v>
          </cell>
          <cell r="I53">
            <v>11.399993896484375</v>
          </cell>
          <cell r="J53">
            <v>11.399993896484375</v>
          </cell>
          <cell r="K53">
            <v>6622</v>
          </cell>
          <cell r="L53">
            <v>6939</v>
          </cell>
          <cell r="M53">
            <v>9340</v>
          </cell>
          <cell r="N53">
            <v>7372.9999999999991</v>
          </cell>
          <cell r="O53">
            <v>5628</v>
          </cell>
          <cell r="P53">
            <v>8127.9999999999991</v>
          </cell>
          <cell r="Q53">
            <v>6815</v>
          </cell>
          <cell r="R53">
            <v>3760</v>
          </cell>
          <cell r="S53">
            <v>6040</v>
          </cell>
          <cell r="T53">
            <v>4639</v>
          </cell>
          <cell r="U53">
            <v>7150</v>
          </cell>
          <cell r="V53">
            <v>5239</v>
          </cell>
          <cell r="W53">
            <v>7547</v>
          </cell>
          <cell r="X53">
            <v>8833</v>
          </cell>
          <cell r="Y53">
            <v>8953</v>
          </cell>
          <cell r="Z53">
            <v>7809</v>
          </cell>
          <cell r="AA53">
            <v>7630</v>
          </cell>
          <cell r="AB53">
            <v>9683.0000000000036</v>
          </cell>
          <cell r="AC53">
            <v>8240.0000000000018</v>
          </cell>
          <cell r="AD53">
            <v>4584</v>
          </cell>
          <cell r="AE53">
            <v>7406.0000000000045</v>
          </cell>
          <cell r="AF53">
            <v>8474.0000000000036</v>
          </cell>
          <cell r="AG53">
            <v>8332.0026315789491</v>
          </cell>
          <cell r="AH53">
            <v>7070.0026315789482</v>
          </cell>
          <cell r="AI53">
            <v>9366.0000000000073</v>
          </cell>
          <cell r="AJ53">
            <v>10282.000000000004</v>
          </cell>
          <cell r="AK53">
            <v>7771.0026315789501</v>
          </cell>
          <cell r="AL53">
            <v>8310.0000000000036</v>
          </cell>
          <cell r="AM53">
            <v>11334.000000000002</v>
          </cell>
          <cell r="AN53">
            <v>7191.0000000000027</v>
          </cell>
          <cell r="AO53">
            <v>8810.0000000000091</v>
          </cell>
          <cell r="AP53">
            <v>8855.0000000000055</v>
          </cell>
          <cell r="AQ53">
            <v>6305.9999999999991</v>
          </cell>
          <cell r="AR53">
            <v>4303.4798245614038</v>
          </cell>
          <cell r="AS53">
            <v>5505.5324561403504</v>
          </cell>
          <cell r="AT53">
            <v>7387.2035087719341</v>
          </cell>
          <cell r="AU53">
            <v>8878.1061403508775</v>
          </cell>
          <cell r="AV53">
            <v>10209.071052631585</v>
          </cell>
          <cell r="AW53">
            <v>13477.785964912267</v>
          </cell>
          <cell r="AX53">
            <v>8293.5298245614031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91.972222222222229</v>
          </cell>
          <cell r="BE53">
            <v>96.375</v>
          </cell>
          <cell r="BF53">
            <v>129.72222222222223</v>
          </cell>
          <cell r="BG53">
            <v>102.40277777777777</v>
          </cell>
          <cell r="BH53">
            <v>78.166666666666671</v>
          </cell>
          <cell r="BI53">
            <v>112.88888888888887</v>
          </cell>
          <cell r="BJ53">
            <v>94.652777777777771</v>
          </cell>
          <cell r="BK53">
            <v>52.222222222222221</v>
          </cell>
          <cell r="BL53">
            <v>83.888888888888886</v>
          </cell>
          <cell r="BM53">
            <v>64.430555555555557</v>
          </cell>
          <cell r="BN53">
            <v>99.305555555555557</v>
          </cell>
          <cell r="BO53">
            <v>72.763888888888886</v>
          </cell>
          <cell r="BP53">
            <v>104.81944444444444</v>
          </cell>
          <cell r="BQ53">
            <v>122.68055555555556</v>
          </cell>
          <cell r="BR53">
            <v>124.34722222222223</v>
          </cell>
          <cell r="BS53">
            <v>108.45833333333333</v>
          </cell>
          <cell r="BT53">
            <v>105.97222222222223</v>
          </cell>
          <cell r="BU53">
            <v>134.48611111111117</v>
          </cell>
          <cell r="BV53">
            <v>114.44444444444447</v>
          </cell>
          <cell r="BW53">
            <v>63.666666666666664</v>
          </cell>
          <cell r="BX53">
            <v>102.86111111111117</v>
          </cell>
          <cell r="BY53">
            <v>117.6944444444445</v>
          </cell>
          <cell r="BZ53">
            <v>115.72225877192984</v>
          </cell>
          <cell r="CA53">
            <v>98.194480994152059</v>
          </cell>
          <cell r="CB53">
            <v>130.08333333333343</v>
          </cell>
          <cell r="CC53">
            <v>142.8055555555556</v>
          </cell>
          <cell r="CD53">
            <v>107.9305921052632</v>
          </cell>
          <cell r="CE53">
            <v>115.41666666666671</v>
          </cell>
          <cell r="CF53">
            <v>157.41666666666669</v>
          </cell>
          <cell r="CG53">
            <v>99.875000000000043</v>
          </cell>
          <cell r="CH53">
            <v>122.36111111111124</v>
          </cell>
          <cell r="CI53">
            <v>122.98611111111119</v>
          </cell>
          <cell r="CJ53">
            <v>87.583333333333314</v>
          </cell>
          <cell r="CK53">
            <v>59.770553118908389</v>
          </cell>
          <cell r="CL53">
            <v>76.46572855750486</v>
          </cell>
          <cell r="CM53">
            <v>102.60004873294353</v>
          </cell>
          <cell r="CN53">
            <v>123.30702972709553</v>
          </cell>
          <cell r="CO53">
            <v>141.79265350877202</v>
          </cell>
          <cell r="CP53">
            <v>187.19147173489262</v>
          </cell>
          <cell r="CQ53">
            <v>115.18791423001949</v>
          </cell>
          <cell r="CR53">
            <v>115.1878662109375</v>
          </cell>
          <cell r="CS53">
            <v>150.76371832358672</v>
          </cell>
          <cell r="CT53">
            <v>81.604915935672523</v>
          </cell>
          <cell r="CU53">
            <v>116.39719785575051</v>
          </cell>
          <cell r="CV53">
            <v>-39.392775341130672</v>
          </cell>
          <cell r="CW53">
            <v>122.56657732293702</v>
          </cell>
          <cell r="CX53">
            <v>120.9976912768032</v>
          </cell>
          <cell r="CY53">
            <v>109.7921245532814</v>
          </cell>
          <cell r="DA53" t="str">
            <v>SAC055</v>
          </cell>
          <cell r="DB53">
            <v>155.05093810916188</v>
          </cell>
          <cell r="DC53">
            <v>120.9976912768032</v>
          </cell>
          <cell r="DD53">
            <v>155.05093810916188</v>
          </cell>
          <cell r="DE53">
            <v>-34.053246832358681</v>
          </cell>
          <cell r="DF53">
            <v>139545.84429824568</v>
          </cell>
          <cell r="DG53">
            <v>30859569.469839189</v>
          </cell>
          <cell r="DH53">
            <v>0.84015526431026311</v>
          </cell>
          <cell r="DI53" t="str">
            <v>B</v>
          </cell>
        </row>
        <row r="54">
          <cell r="D54" t="str">
            <v>SPC055</v>
          </cell>
          <cell r="E54">
            <v>820.80000000000007</v>
          </cell>
          <cell r="F54">
            <v>11.4</v>
          </cell>
          <cell r="G54">
            <v>11.399993896484375</v>
          </cell>
          <cell r="H54">
            <v>11.399993896484375</v>
          </cell>
          <cell r="I54">
            <v>11.399993896484375</v>
          </cell>
          <cell r="J54">
            <v>11.399993896484375</v>
          </cell>
          <cell r="K54">
            <v>5423</v>
          </cell>
          <cell r="L54">
            <v>6632.9999999999991</v>
          </cell>
          <cell r="M54">
            <v>6280</v>
          </cell>
          <cell r="N54">
            <v>7964</v>
          </cell>
          <cell r="O54">
            <v>6620</v>
          </cell>
          <cell r="P54">
            <v>6842</v>
          </cell>
          <cell r="Q54">
            <v>7705.9999999999991</v>
          </cell>
          <cell r="R54">
            <v>4617.9473684210525</v>
          </cell>
          <cell r="S54">
            <v>6797.9999999999991</v>
          </cell>
          <cell r="T54">
            <v>6419</v>
          </cell>
          <cell r="U54">
            <v>8092</v>
          </cell>
          <cell r="V54">
            <v>7554</v>
          </cell>
          <cell r="W54">
            <v>8886</v>
          </cell>
          <cell r="X54">
            <v>9301</v>
          </cell>
          <cell r="Y54">
            <v>8289</v>
          </cell>
          <cell r="Z54">
            <v>8776</v>
          </cell>
          <cell r="AA54">
            <v>7965</v>
          </cell>
          <cell r="AB54">
            <v>9516.9999999999982</v>
          </cell>
          <cell r="AC54">
            <v>8676.9999999999964</v>
          </cell>
          <cell r="AD54">
            <v>4928.0000000000027</v>
          </cell>
          <cell r="AE54">
            <v>7288.0008771929806</v>
          </cell>
          <cell r="AF54">
            <v>8272.0008771929897</v>
          </cell>
          <cell r="AG54">
            <v>9962.0043859649086</v>
          </cell>
          <cell r="AH54">
            <v>7210.0026315789455</v>
          </cell>
          <cell r="AI54">
            <v>10913.999999999993</v>
          </cell>
          <cell r="AJ54">
            <v>9718.0000000000109</v>
          </cell>
          <cell r="AK54">
            <v>8973.002631578951</v>
          </cell>
          <cell r="AL54">
            <v>9842.0000000000091</v>
          </cell>
          <cell r="AM54">
            <v>11110.000000000002</v>
          </cell>
          <cell r="AN54">
            <v>10130.000000000002</v>
          </cell>
          <cell r="AO54">
            <v>12039.000000000011</v>
          </cell>
          <cell r="AP54">
            <v>10843.000000000005</v>
          </cell>
          <cell r="AQ54">
            <v>7728.0000000000045</v>
          </cell>
          <cell r="AR54">
            <v>5786.0000000000018</v>
          </cell>
          <cell r="AS54">
            <v>7485.0517543859723</v>
          </cell>
          <cell r="AT54">
            <v>7232.1833333333407</v>
          </cell>
          <cell r="AU54">
            <v>9041.607894736846</v>
          </cell>
          <cell r="AV54">
            <v>8737.4105263157908</v>
          </cell>
          <cell r="AW54">
            <v>10433.966666666673</v>
          </cell>
          <cell r="AX54">
            <v>8119.3700292397707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75.319444444444443</v>
          </cell>
          <cell r="BE54">
            <v>92.124999999999986</v>
          </cell>
          <cell r="BF54">
            <v>87.222222222222229</v>
          </cell>
          <cell r="BG54">
            <v>110.61111111111111</v>
          </cell>
          <cell r="BH54">
            <v>91.944444444444443</v>
          </cell>
          <cell r="BI54">
            <v>95.027777777777771</v>
          </cell>
          <cell r="BJ54">
            <v>107.02777777777777</v>
          </cell>
          <cell r="BK54">
            <v>64.138157894736835</v>
          </cell>
          <cell r="BL54">
            <v>94.416666666666657</v>
          </cell>
          <cell r="BM54">
            <v>89.152777777777771</v>
          </cell>
          <cell r="BN54">
            <v>112.38888888888889</v>
          </cell>
          <cell r="BO54">
            <v>104.91666666666667</v>
          </cell>
          <cell r="BP54">
            <v>123.41666666666667</v>
          </cell>
          <cell r="BQ54">
            <v>129.18055555555554</v>
          </cell>
          <cell r="BR54">
            <v>115.125</v>
          </cell>
          <cell r="BS54">
            <v>121.88888888888889</v>
          </cell>
          <cell r="BT54">
            <v>110.625</v>
          </cell>
          <cell r="BU54">
            <v>132.18055555555554</v>
          </cell>
          <cell r="BV54">
            <v>120.51388888888884</v>
          </cell>
          <cell r="BW54">
            <v>68.444444444444485</v>
          </cell>
          <cell r="BX54">
            <v>101.22223440545807</v>
          </cell>
          <cell r="BY54">
            <v>114.88890107212485</v>
          </cell>
          <cell r="BZ54">
            <v>138.36117202729039</v>
          </cell>
          <cell r="CA54">
            <v>100.13892543859646</v>
          </cell>
          <cell r="CB54">
            <v>151.58333333333323</v>
          </cell>
          <cell r="CC54">
            <v>134.97222222222237</v>
          </cell>
          <cell r="CD54">
            <v>124.62503654970766</v>
          </cell>
          <cell r="CE54">
            <v>136.69444444444457</v>
          </cell>
          <cell r="CF54">
            <v>154.30555555555557</v>
          </cell>
          <cell r="CG54">
            <v>140.69444444444446</v>
          </cell>
          <cell r="CH54">
            <v>167.20833333333348</v>
          </cell>
          <cell r="CI54">
            <v>150.59722222222229</v>
          </cell>
          <cell r="CJ54">
            <v>107.3333333333334</v>
          </cell>
          <cell r="CK54">
            <v>80.361111111111143</v>
          </cell>
          <cell r="CL54">
            <v>103.95905214424961</v>
          </cell>
          <cell r="CM54">
            <v>100.44699074074084</v>
          </cell>
          <cell r="CN54">
            <v>125.57788742690065</v>
          </cell>
          <cell r="CO54">
            <v>121.35292397660821</v>
          </cell>
          <cell r="CP54">
            <v>144.91620370370379</v>
          </cell>
          <cell r="CQ54">
            <v>112.76902818388571</v>
          </cell>
          <cell r="CR54">
            <v>112.76898193359375</v>
          </cell>
          <cell r="CS54">
            <v>130.61567170240423</v>
          </cell>
          <cell r="CT54">
            <v>98.025121832358749</v>
          </cell>
          <cell r="CU54">
            <v>127.78729186972066</v>
          </cell>
          <cell r="CV54">
            <v>-47.662384259259269</v>
          </cell>
          <cell r="CW54">
            <v>115.7926007147499</v>
          </cell>
          <cell r="CX54">
            <v>145.68750609161802</v>
          </cell>
          <cell r="CY54">
            <v>126.09636127355434</v>
          </cell>
          <cell r="DA54" t="str">
            <v>SPC055</v>
          </cell>
          <cell r="DB54">
            <v>134.09723440545821</v>
          </cell>
          <cell r="DC54">
            <v>145.68750609161802</v>
          </cell>
          <cell r="DD54">
            <v>145.68750609161802</v>
          </cell>
          <cell r="DE54">
            <v>11.590271686159809</v>
          </cell>
          <cell r="DF54">
            <v>119580.30500000008</v>
          </cell>
          <cell r="DG54">
            <v>30979149.774839189</v>
          </cell>
          <cell r="DH54">
            <v>0.84341085162011742</v>
          </cell>
          <cell r="DI54" t="str">
            <v>B</v>
          </cell>
        </row>
        <row r="55">
          <cell r="D55" t="str">
            <v>DBS033</v>
          </cell>
          <cell r="E55">
            <v>1377.6</v>
          </cell>
          <cell r="F55">
            <v>4.0999999999999996</v>
          </cell>
          <cell r="G55">
            <v>4.0999984741210938</v>
          </cell>
          <cell r="H55">
            <v>4.0999984741210938</v>
          </cell>
          <cell r="I55">
            <v>4.0999984741210938</v>
          </cell>
          <cell r="J55">
            <v>4.0999984741210938</v>
          </cell>
          <cell r="K55">
            <v>4.0999984741210938</v>
          </cell>
          <cell r="L55">
            <v>4.0999984741210938</v>
          </cell>
          <cell r="M55">
            <v>4.0999984741210938</v>
          </cell>
          <cell r="N55">
            <v>4.0999984741210938</v>
          </cell>
          <cell r="O55">
            <v>4.0999984741210938</v>
          </cell>
          <cell r="P55">
            <v>4.0999984741210938</v>
          </cell>
          <cell r="Q55">
            <v>4.0999984741210938</v>
          </cell>
          <cell r="R55">
            <v>4.0999984741210938</v>
          </cell>
          <cell r="S55">
            <v>4.0999984741210938</v>
          </cell>
          <cell r="T55">
            <v>4.0999984741210938</v>
          </cell>
          <cell r="U55">
            <v>4.0999984741210938</v>
          </cell>
          <cell r="V55">
            <v>4.0999984741210938</v>
          </cell>
          <cell r="W55">
            <v>4.0999984741210938</v>
          </cell>
          <cell r="X55">
            <v>4.0999984741210938</v>
          </cell>
          <cell r="Y55">
            <v>4.0999984741210938</v>
          </cell>
          <cell r="Z55">
            <v>4.0999984741210938</v>
          </cell>
          <cell r="AA55">
            <v>4.0999984741210938</v>
          </cell>
          <cell r="AB55">
            <v>4.0999984741210938</v>
          </cell>
          <cell r="AC55">
            <v>4.0999984741210938</v>
          </cell>
          <cell r="AD55">
            <v>4.0999984741210938</v>
          </cell>
          <cell r="AE55">
            <v>48158.000000000051</v>
          </cell>
          <cell r="AF55">
            <v>42088.000000000029</v>
          </cell>
          <cell r="AG55">
            <v>42960.000000000036</v>
          </cell>
          <cell r="AH55">
            <v>42327.000000000051</v>
          </cell>
          <cell r="AI55">
            <v>47671.000000000044</v>
          </cell>
          <cell r="AJ55">
            <v>44617.965853658614</v>
          </cell>
          <cell r="AK55">
            <v>46851.000000000036</v>
          </cell>
          <cell r="AL55">
            <v>41386.000000000036</v>
          </cell>
          <cell r="AM55">
            <v>40974.000000000051</v>
          </cell>
          <cell r="AN55">
            <v>46281.000000000051</v>
          </cell>
          <cell r="AO55">
            <v>32317.000000000015</v>
          </cell>
          <cell r="AP55">
            <v>33676.000000000029</v>
          </cell>
          <cell r="AQ55">
            <v>46239.000000000058</v>
          </cell>
          <cell r="AR55">
            <v>47668.239024390285</v>
          </cell>
          <cell r="AS55">
            <v>49470.824390243964</v>
          </cell>
          <cell r="AT55">
            <v>51018.375609756171</v>
          </cell>
          <cell r="AU55">
            <v>52293.970731707341</v>
          </cell>
          <cell r="AV55">
            <v>44944.175609756137</v>
          </cell>
          <cell r="AW55">
            <v>68420.83414634144</v>
          </cell>
          <cell r="AX55">
            <v>52302.736585365892</v>
          </cell>
          <cell r="AY55">
            <v>52302.71875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143.32738095238111</v>
          </cell>
          <cell r="BY55">
            <v>125.26190476190484</v>
          </cell>
          <cell r="BZ55">
            <v>127.85714285714296</v>
          </cell>
          <cell r="CA55">
            <v>125.97321428571443</v>
          </cell>
          <cell r="CB55">
            <v>141.87797619047632</v>
          </cell>
          <cell r="CC55">
            <v>132.79156504065062</v>
          </cell>
          <cell r="CD55">
            <v>139.43750000000011</v>
          </cell>
          <cell r="CE55">
            <v>123.17261904761915</v>
          </cell>
          <cell r="CF55">
            <v>121.94642857142873</v>
          </cell>
          <cell r="CG55">
            <v>137.74107142857159</v>
          </cell>
          <cell r="CH55">
            <v>96.181547619047663</v>
          </cell>
          <cell r="CI55">
            <v>100.22619047619057</v>
          </cell>
          <cell r="CJ55">
            <v>137.61607142857162</v>
          </cell>
          <cell r="CK55">
            <v>141.86975900116155</v>
          </cell>
          <cell r="CL55">
            <v>147.2345963995356</v>
          </cell>
          <cell r="CM55">
            <v>151.84040360046478</v>
          </cell>
          <cell r="CN55">
            <v>155.63681765389089</v>
          </cell>
          <cell r="CO55">
            <v>133.7624274099885</v>
          </cell>
          <cell r="CP55">
            <v>203.63343495934953</v>
          </cell>
          <cell r="CQ55">
            <v>155.66290650406515</v>
          </cell>
          <cell r="CS55">
            <v>164.34422667440964</v>
          </cell>
          <cell r="CT55">
            <v>144.64020760743338</v>
          </cell>
          <cell r="CU55">
            <v>137.571780632985</v>
          </cell>
          <cell r="CV55">
            <v>24.855981416957064</v>
          </cell>
          <cell r="CW55">
            <v>147.07988288811472</v>
          </cell>
          <cell r="CX55">
            <v>119.78422619047632</v>
          </cell>
          <cell r="CY55">
            <v>132.22211938637255</v>
          </cell>
          <cell r="DA55" t="str">
            <v>DBS033</v>
          </cell>
          <cell r="DB55">
            <v>131.80056136275653</v>
          </cell>
          <cell r="DC55">
            <v>144.64020760743338</v>
          </cell>
          <cell r="DD55">
            <v>144.64020760743338</v>
          </cell>
          <cell r="DE55">
            <v>12.839646244676857</v>
          </cell>
          <cell r="DF55">
            <v>199256.35000000021</v>
          </cell>
          <cell r="DG55">
            <v>31178406.12483919</v>
          </cell>
          <cell r="DH55">
            <v>0.84883562825426218</v>
          </cell>
          <cell r="DI55" t="str">
            <v>B</v>
          </cell>
        </row>
        <row r="56">
          <cell r="D56" t="str">
            <v>40M250</v>
          </cell>
          <cell r="E56">
            <v>1449.6</v>
          </cell>
          <cell r="F56">
            <v>30.2</v>
          </cell>
          <cell r="G56">
            <v>30.199996948242188</v>
          </cell>
          <cell r="H56">
            <v>30.199996948242188</v>
          </cell>
          <cell r="I56">
            <v>30.199996948242188</v>
          </cell>
          <cell r="J56">
            <v>30.199996948242188</v>
          </cell>
          <cell r="K56">
            <v>4386</v>
          </cell>
          <cell r="L56">
            <v>4410</v>
          </cell>
          <cell r="M56">
            <v>4388</v>
          </cell>
          <cell r="N56">
            <v>4143</v>
          </cell>
          <cell r="O56">
            <v>4250</v>
          </cell>
          <cell r="P56">
            <v>4523</v>
          </cell>
          <cell r="Q56">
            <v>4605</v>
          </cell>
          <cell r="R56">
            <v>3377</v>
          </cell>
          <cell r="S56">
            <v>5021</v>
          </cell>
          <cell r="T56">
            <v>3439</v>
          </cell>
          <cell r="U56">
            <v>4791</v>
          </cell>
          <cell r="V56">
            <v>3772.0775862068967</v>
          </cell>
          <cell r="W56">
            <v>5368</v>
          </cell>
          <cell r="X56">
            <v>5036</v>
          </cell>
          <cell r="Y56">
            <v>5177</v>
          </cell>
          <cell r="Z56">
            <v>5053</v>
          </cell>
          <cell r="AA56">
            <v>4790</v>
          </cell>
          <cell r="AB56">
            <v>5357</v>
          </cell>
          <cell r="AC56">
            <v>5140</v>
          </cell>
          <cell r="AD56">
            <v>3671</v>
          </cell>
          <cell r="AE56">
            <v>5696.2913907284774</v>
          </cell>
          <cell r="AF56">
            <v>3716.8278145695349</v>
          </cell>
          <cell r="AG56">
            <v>5167.0000000000064</v>
          </cell>
          <cell r="AH56">
            <v>3909.0000000000023</v>
          </cell>
          <cell r="AI56">
            <v>4786.0000000000018</v>
          </cell>
          <cell r="AJ56">
            <v>5732.0000000000036</v>
          </cell>
          <cell r="AK56">
            <v>5301.9999999999982</v>
          </cell>
          <cell r="AL56">
            <v>4939.0000000000036</v>
          </cell>
          <cell r="AM56">
            <v>5735.0000000000045</v>
          </cell>
          <cell r="AN56">
            <v>6571.0000000000009</v>
          </cell>
          <cell r="AO56">
            <v>4581.0000000000018</v>
          </cell>
          <cell r="AP56">
            <v>5106.0000000000036</v>
          </cell>
          <cell r="AQ56">
            <v>6168.0000000000055</v>
          </cell>
          <cell r="AR56">
            <v>6426.5394039735111</v>
          </cell>
          <cell r="AS56">
            <v>10876.298675496691</v>
          </cell>
          <cell r="AT56">
            <v>4264.231125827815</v>
          </cell>
          <cell r="AU56">
            <v>4602.7195364238441</v>
          </cell>
          <cell r="AV56">
            <v>4941.1000000000004</v>
          </cell>
          <cell r="AW56">
            <v>6209.8599337748374</v>
          </cell>
          <cell r="AX56">
            <v>6220.1247792494496</v>
          </cell>
          <cell r="AY56">
            <v>6220.12109375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91.375</v>
          </cell>
          <cell r="BE56">
            <v>91.875</v>
          </cell>
          <cell r="BF56">
            <v>91.416666666666671</v>
          </cell>
          <cell r="BG56">
            <v>86.3125</v>
          </cell>
          <cell r="BH56">
            <v>88.541666666666671</v>
          </cell>
          <cell r="BI56">
            <v>94.229166666666671</v>
          </cell>
          <cell r="BJ56">
            <v>95.9375</v>
          </cell>
          <cell r="BK56">
            <v>70.354166666666671</v>
          </cell>
          <cell r="BL56">
            <v>104.60416666666667</v>
          </cell>
          <cell r="BM56">
            <v>71.645833333333329</v>
          </cell>
          <cell r="BN56">
            <v>99.8125</v>
          </cell>
          <cell r="BO56">
            <v>78.584949712643677</v>
          </cell>
          <cell r="BP56">
            <v>111.83333333333333</v>
          </cell>
          <cell r="BQ56">
            <v>104.91666666666667</v>
          </cell>
          <cell r="BR56">
            <v>107.85416666666667</v>
          </cell>
          <cell r="BS56">
            <v>105.27083333333333</v>
          </cell>
          <cell r="BT56">
            <v>99.791666666666671</v>
          </cell>
          <cell r="BU56">
            <v>111.60416666666667</v>
          </cell>
          <cell r="BV56">
            <v>107.08333333333333</v>
          </cell>
          <cell r="BW56">
            <v>76.479166666666671</v>
          </cell>
          <cell r="BX56">
            <v>118.67273730684327</v>
          </cell>
          <cell r="BY56">
            <v>77.433912803531982</v>
          </cell>
          <cell r="BZ56">
            <v>107.64583333333347</v>
          </cell>
          <cell r="CA56">
            <v>81.437500000000043</v>
          </cell>
          <cell r="CB56">
            <v>99.708333333333371</v>
          </cell>
          <cell r="CC56">
            <v>119.41666666666674</v>
          </cell>
          <cell r="CD56">
            <v>110.4583333333333</v>
          </cell>
          <cell r="CE56">
            <v>102.89583333333341</v>
          </cell>
          <cell r="CF56">
            <v>119.47916666666676</v>
          </cell>
          <cell r="CG56">
            <v>136.89583333333334</v>
          </cell>
          <cell r="CH56">
            <v>95.437500000000043</v>
          </cell>
          <cell r="CI56">
            <v>106.37500000000007</v>
          </cell>
          <cell r="CJ56">
            <v>128.50000000000011</v>
          </cell>
          <cell r="CK56">
            <v>133.88623758278149</v>
          </cell>
          <cell r="CL56">
            <v>226.5895557395144</v>
          </cell>
          <cell r="CM56">
            <v>88.838148454746147</v>
          </cell>
          <cell r="CN56">
            <v>95.889990342163415</v>
          </cell>
          <cell r="CO56">
            <v>102.93958333333335</v>
          </cell>
          <cell r="CP56">
            <v>129.37208195364244</v>
          </cell>
          <cell r="CQ56">
            <v>129.58593290103019</v>
          </cell>
          <cell r="CR56">
            <v>129.5858154296875</v>
          </cell>
          <cell r="CS56">
            <v>109.40055187637972</v>
          </cell>
          <cell r="CT56">
            <v>144.45348544426054</v>
          </cell>
          <cell r="CU56">
            <v>122.2582442282929</v>
          </cell>
          <cell r="CV56">
            <v>32.52987433314938</v>
          </cell>
          <cell r="CW56">
            <v>95.889240710080969</v>
          </cell>
          <cell r="CX56">
            <v>111.92361111111116</v>
          </cell>
          <cell r="CY56">
            <v>120.68209850993382</v>
          </cell>
          <cell r="CZ56">
            <v>120.68206787109375</v>
          </cell>
          <cell r="DA56" t="str">
            <v>40M250</v>
          </cell>
          <cell r="DB56">
            <v>110.9236111111111</v>
          </cell>
          <cell r="DC56">
            <v>144.45348544426054</v>
          </cell>
          <cell r="DD56">
            <v>144.45348544426054</v>
          </cell>
          <cell r="DE56">
            <v>33.529874333149436</v>
          </cell>
          <cell r="DF56">
            <v>209399.77250000005</v>
          </cell>
          <cell r="DG56">
            <v>31387805.897339191</v>
          </cell>
          <cell r="DH56">
            <v>0.85453656071163786</v>
          </cell>
          <cell r="DI56" t="str">
            <v>B</v>
          </cell>
        </row>
        <row r="57">
          <cell r="D57" t="str">
            <v>SCR055</v>
          </cell>
          <cell r="E57">
            <v>900</v>
          </cell>
          <cell r="F57">
            <v>11.4</v>
          </cell>
          <cell r="G57">
            <v>11.399993896484375</v>
          </cell>
          <cell r="H57">
            <v>11.399993896484375</v>
          </cell>
          <cell r="I57">
            <v>11.399993896484375</v>
          </cell>
          <cell r="J57">
            <v>11.399993896484375</v>
          </cell>
          <cell r="K57">
            <v>6890.9999999999991</v>
          </cell>
          <cell r="L57">
            <v>8192</v>
          </cell>
          <cell r="M57">
            <v>7104</v>
          </cell>
          <cell r="N57">
            <v>7374</v>
          </cell>
          <cell r="O57">
            <v>6055.9999999999991</v>
          </cell>
          <cell r="P57">
            <v>7909</v>
          </cell>
          <cell r="Q57">
            <v>8680</v>
          </cell>
          <cell r="R57">
            <v>4131</v>
          </cell>
          <cell r="S57">
            <v>6504</v>
          </cell>
          <cell r="T57">
            <v>6395</v>
          </cell>
          <cell r="U57">
            <v>6849</v>
          </cell>
          <cell r="V57">
            <v>6080.9999999999991</v>
          </cell>
          <cell r="W57">
            <v>9408</v>
          </cell>
          <cell r="X57">
            <v>9735</v>
          </cell>
          <cell r="Y57">
            <v>9072</v>
          </cell>
          <cell r="Z57">
            <v>9114</v>
          </cell>
          <cell r="AA57">
            <v>8613</v>
          </cell>
          <cell r="AB57">
            <v>7711.0000000000055</v>
          </cell>
          <cell r="AC57">
            <v>9766.9999999999982</v>
          </cell>
          <cell r="AD57">
            <v>4722.0000000000036</v>
          </cell>
          <cell r="AE57">
            <v>7672.0000000000027</v>
          </cell>
          <cell r="AF57">
            <v>8914.0008771929879</v>
          </cell>
          <cell r="AG57">
            <v>8302.0026315789401</v>
          </cell>
          <cell r="AH57">
            <v>8382.002631578951</v>
          </cell>
          <cell r="AI57">
            <v>10494.000000000011</v>
          </cell>
          <cell r="AJ57">
            <v>10590.000000000007</v>
          </cell>
          <cell r="AK57">
            <v>9329.0035087719316</v>
          </cell>
          <cell r="AL57">
            <v>9889.0000000000091</v>
          </cell>
          <cell r="AM57">
            <v>9992.0000000000018</v>
          </cell>
          <cell r="AN57">
            <v>8752.0000000000036</v>
          </cell>
          <cell r="AO57">
            <v>10204.000000000007</v>
          </cell>
          <cell r="AP57">
            <v>8794.0000000000073</v>
          </cell>
          <cell r="AQ57">
            <v>7344.0000000000018</v>
          </cell>
          <cell r="AR57">
            <v>3934.0000000000023</v>
          </cell>
          <cell r="AS57">
            <v>6047.571929824564</v>
          </cell>
          <cell r="AT57">
            <v>7508.0473684210601</v>
          </cell>
          <cell r="AU57">
            <v>7898.9061403508795</v>
          </cell>
          <cell r="AV57">
            <v>8262.0929824561408</v>
          </cell>
          <cell r="AW57">
            <v>12457.7096491228</v>
          </cell>
          <cell r="AX57">
            <v>7684.7213450292411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95.708333333333314</v>
          </cell>
          <cell r="BE57">
            <v>113.77777777777777</v>
          </cell>
          <cell r="BF57">
            <v>98.666666666666671</v>
          </cell>
          <cell r="BG57">
            <v>102.41666666666667</v>
          </cell>
          <cell r="BH57">
            <v>84.1111111111111</v>
          </cell>
          <cell r="BI57">
            <v>109.84722222222223</v>
          </cell>
          <cell r="BJ57">
            <v>120.55555555555556</v>
          </cell>
          <cell r="BK57">
            <v>57.375</v>
          </cell>
          <cell r="BL57">
            <v>90.333333333333329</v>
          </cell>
          <cell r="BM57">
            <v>88.819444444444443</v>
          </cell>
          <cell r="BN57">
            <v>95.125</v>
          </cell>
          <cell r="BO57">
            <v>84.458333333333314</v>
          </cell>
          <cell r="BP57">
            <v>130.66666666666666</v>
          </cell>
          <cell r="BQ57">
            <v>135.20833333333334</v>
          </cell>
          <cell r="BR57">
            <v>126</v>
          </cell>
          <cell r="BS57">
            <v>126.58333333333333</v>
          </cell>
          <cell r="BT57">
            <v>119.625</v>
          </cell>
          <cell r="BU57">
            <v>107.0972222222223</v>
          </cell>
          <cell r="BV57">
            <v>135.65277777777774</v>
          </cell>
          <cell r="BW57">
            <v>65.583333333333385</v>
          </cell>
          <cell r="BX57">
            <v>106.5555555555556</v>
          </cell>
          <cell r="BY57">
            <v>123.8055677387915</v>
          </cell>
          <cell r="BZ57">
            <v>115.30559210526306</v>
          </cell>
          <cell r="CA57">
            <v>116.41670321637432</v>
          </cell>
          <cell r="CB57">
            <v>145.75000000000014</v>
          </cell>
          <cell r="CC57">
            <v>147.08333333333343</v>
          </cell>
          <cell r="CD57">
            <v>129.56949317738793</v>
          </cell>
          <cell r="CE57">
            <v>137.34722222222234</v>
          </cell>
          <cell r="CF57">
            <v>138.7777777777778</v>
          </cell>
          <cell r="CG57">
            <v>121.5555555555556</v>
          </cell>
          <cell r="CH57">
            <v>141.72222222222231</v>
          </cell>
          <cell r="CI57">
            <v>122.13888888888899</v>
          </cell>
          <cell r="CJ57">
            <v>102.00000000000003</v>
          </cell>
          <cell r="CK57">
            <v>54.638888888888921</v>
          </cell>
          <cell r="CL57">
            <v>83.994054580896716</v>
          </cell>
          <cell r="CM57">
            <v>104.27843567251472</v>
          </cell>
          <cell r="CN57">
            <v>109.70702972709555</v>
          </cell>
          <cell r="CO57">
            <v>114.75129142300196</v>
          </cell>
          <cell r="CP57">
            <v>173.02374512670556</v>
          </cell>
          <cell r="CQ57">
            <v>106.73224090318389</v>
          </cell>
          <cell r="CR57">
            <v>106.73223876953125</v>
          </cell>
          <cell r="CS57">
            <v>132.49402209226767</v>
          </cell>
          <cell r="CT57">
            <v>86.227844785575087</v>
          </cell>
          <cell r="CU57">
            <v>116.99459267381418</v>
          </cell>
          <cell r="CV57">
            <v>-45.624015188434072</v>
          </cell>
          <cell r="CW57">
            <v>109.57891894087074</v>
          </cell>
          <cell r="CX57">
            <v>131.85185997400916</v>
          </cell>
          <cell r="CY57">
            <v>113.37340501137106</v>
          </cell>
          <cell r="DA57" t="str">
            <v>SCR055</v>
          </cell>
          <cell r="DB57">
            <v>138.00001624431457</v>
          </cell>
          <cell r="DC57">
            <v>131.85185997400916</v>
          </cell>
          <cell r="DD57">
            <v>138.00001624431457</v>
          </cell>
          <cell r="DE57">
            <v>-6.1481562703054067</v>
          </cell>
          <cell r="DF57">
            <v>124200.01461988311</v>
          </cell>
          <cell r="DG57">
            <v>31512005.911959074</v>
          </cell>
          <cell r="DH57">
            <v>0.85791792013767554</v>
          </cell>
          <cell r="DI57" t="str">
            <v>B</v>
          </cell>
        </row>
        <row r="58">
          <cell r="D58" t="str">
            <v>DPPLIT</v>
          </cell>
          <cell r="E58">
            <v>1404</v>
          </cell>
          <cell r="F58">
            <v>109.5</v>
          </cell>
          <cell r="G58">
            <v>109.5</v>
          </cell>
          <cell r="H58">
            <v>109.5</v>
          </cell>
          <cell r="I58">
            <v>109.5</v>
          </cell>
          <cell r="J58">
            <v>109.5</v>
          </cell>
          <cell r="K58">
            <v>977</v>
          </cell>
          <cell r="L58">
            <v>687</v>
          </cell>
          <cell r="M58">
            <v>1035</v>
          </cell>
          <cell r="N58">
            <v>886</v>
          </cell>
          <cell r="O58">
            <v>848</v>
          </cell>
          <cell r="P58">
            <v>1230</v>
          </cell>
          <cell r="Q58">
            <v>1068</v>
          </cell>
          <cell r="R58">
            <v>766</v>
          </cell>
          <cell r="S58">
            <v>1164</v>
          </cell>
          <cell r="T58">
            <v>1568</v>
          </cell>
          <cell r="U58">
            <v>879</v>
          </cell>
          <cell r="V58">
            <v>980</v>
          </cell>
          <cell r="W58">
            <v>919</v>
          </cell>
          <cell r="X58">
            <v>755</v>
          </cell>
          <cell r="Y58">
            <v>679</v>
          </cell>
          <cell r="Z58">
            <v>678</v>
          </cell>
          <cell r="AA58">
            <v>942</v>
          </cell>
          <cell r="AB58">
            <v>980</v>
          </cell>
          <cell r="AC58">
            <v>1214</v>
          </cell>
          <cell r="AD58">
            <v>936</v>
          </cell>
          <cell r="AE58">
            <v>1167</v>
          </cell>
          <cell r="AF58">
            <v>1204</v>
          </cell>
          <cell r="AG58">
            <v>1468</v>
          </cell>
          <cell r="AH58">
            <v>1233</v>
          </cell>
          <cell r="AI58">
            <v>1266</v>
          </cell>
          <cell r="AJ58">
            <v>2409</v>
          </cell>
          <cell r="AK58">
            <v>1153</v>
          </cell>
          <cell r="AL58">
            <v>1190</v>
          </cell>
          <cell r="AM58">
            <v>1482</v>
          </cell>
          <cell r="AN58">
            <v>1372</v>
          </cell>
          <cell r="AO58">
            <v>1321</v>
          </cell>
          <cell r="AP58">
            <v>1334</v>
          </cell>
          <cell r="AQ58">
            <v>1151</v>
          </cell>
          <cell r="AR58">
            <v>1496.2000000000003</v>
          </cell>
          <cell r="AS58">
            <v>1691.7200000000003</v>
          </cell>
          <cell r="AT58">
            <v>1483.6996347031966</v>
          </cell>
          <cell r="AU58">
            <v>1610.5643835616434</v>
          </cell>
          <cell r="AV58">
            <v>1365.8120547945207</v>
          </cell>
          <cell r="AW58">
            <v>1995.2613698630132</v>
          </cell>
          <cell r="AX58">
            <v>1607.2095738203959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81.416666666666671</v>
          </cell>
          <cell r="BE58">
            <v>57.25</v>
          </cell>
          <cell r="BF58">
            <v>86.25</v>
          </cell>
          <cell r="BG58">
            <v>73.833333333333329</v>
          </cell>
          <cell r="BH58">
            <v>70.666666666666671</v>
          </cell>
          <cell r="BI58">
            <v>102.5</v>
          </cell>
          <cell r="BJ58">
            <v>89</v>
          </cell>
          <cell r="BK58">
            <v>63.833333333333336</v>
          </cell>
          <cell r="BL58">
            <v>97</v>
          </cell>
          <cell r="BM58">
            <v>130.66666666666666</v>
          </cell>
          <cell r="BN58">
            <v>73.25</v>
          </cell>
          <cell r="BO58">
            <v>81.666666666666671</v>
          </cell>
          <cell r="BP58">
            <v>76.583333333333329</v>
          </cell>
          <cell r="BQ58">
            <v>62.916666666666664</v>
          </cell>
          <cell r="BR58">
            <v>56.583333333333336</v>
          </cell>
          <cell r="BS58">
            <v>56.5</v>
          </cell>
          <cell r="BT58">
            <v>78.5</v>
          </cell>
          <cell r="BU58">
            <v>81.666666666666671</v>
          </cell>
          <cell r="BV58">
            <v>101.16666666666667</v>
          </cell>
          <cell r="BW58">
            <v>78</v>
          </cell>
          <cell r="BX58">
            <v>97.25</v>
          </cell>
          <cell r="BY58">
            <v>100.33333333333333</v>
          </cell>
          <cell r="BZ58">
            <v>122.33333333333333</v>
          </cell>
          <cell r="CA58">
            <v>102.75</v>
          </cell>
          <cell r="CB58">
            <v>105.5</v>
          </cell>
          <cell r="CC58">
            <v>200.75</v>
          </cell>
          <cell r="CD58">
            <v>96.083333333333329</v>
          </cell>
          <cell r="CE58">
            <v>99.166666666666671</v>
          </cell>
          <cell r="CF58">
            <v>123.5</v>
          </cell>
          <cell r="CG58">
            <v>114.33333333333333</v>
          </cell>
          <cell r="CH58">
            <v>110.08333333333333</v>
          </cell>
          <cell r="CI58">
            <v>111.16666666666667</v>
          </cell>
          <cell r="CJ58">
            <v>95.916666666666671</v>
          </cell>
          <cell r="CK58">
            <v>124.68333333333335</v>
          </cell>
          <cell r="CL58">
            <v>140.97666666666669</v>
          </cell>
          <cell r="CM58">
            <v>123.64163622526638</v>
          </cell>
          <cell r="CN58">
            <v>134.21369863013695</v>
          </cell>
          <cell r="CO58">
            <v>113.81767123287672</v>
          </cell>
          <cell r="CP58">
            <v>166.27178082191776</v>
          </cell>
          <cell r="CQ58">
            <v>133.93413115169963</v>
          </cell>
          <cell r="CR58">
            <v>133.93408203125</v>
          </cell>
          <cell r="CS58">
            <v>138.10105022831047</v>
          </cell>
          <cell r="CT58">
            <v>121.30457572298327</v>
          </cell>
          <cell r="CU58">
            <v>121.48095446473872</v>
          </cell>
          <cell r="CV58">
            <v>12.24902016742773</v>
          </cell>
          <cell r="CW58">
            <v>123.89100202942667</v>
          </cell>
          <cell r="CX58">
            <v>109.05555555555554</v>
          </cell>
          <cell r="CY58">
            <v>115.63191717402333</v>
          </cell>
          <cell r="DA58" t="str">
            <v>DPPLIT</v>
          </cell>
          <cell r="DB58">
            <v>138</v>
          </cell>
          <cell r="DC58">
            <v>121.30457572298327</v>
          </cell>
          <cell r="DD58">
            <v>138</v>
          </cell>
          <cell r="DE58">
            <v>-16.695424277016727</v>
          </cell>
          <cell r="DF58">
            <v>193752</v>
          </cell>
          <cell r="DG58">
            <v>31705757.911959074</v>
          </cell>
          <cell r="DH58">
            <v>0.86319284022137077</v>
          </cell>
          <cell r="DI58" t="str">
            <v>B</v>
          </cell>
        </row>
        <row r="59">
          <cell r="D59" t="str">
            <v>70D250</v>
          </cell>
          <cell r="E59">
            <v>1812</v>
          </cell>
          <cell r="F59">
            <v>33.1</v>
          </cell>
          <cell r="G59">
            <v>33.0999755859375</v>
          </cell>
          <cell r="H59">
            <v>33.0999755859375</v>
          </cell>
          <cell r="I59">
            <v>33.0999755859375</v>
          </cell>
          <cell r="J59">
            <v>33.0999755859375</v>
          </cell>
          <cell r="K59">
            <v>4407.9999999999991</v>
          </cell>
          <cell r="L59">
            <v>5249</v>
          </cell>
          <cell r="M59">
            <v>3428</v>
          </cell>
          <cell r="N59">
            <v>5332.9999999999991</v>
          </cell>
          <cell r="O59">
            <v>3683</v>
          </cell>
          <cell r="P59">
            <v>4811</v>
          </cell>
          <cell r="Q59">
            <v>5014</v>
          </cell>
          <cell r="R59">
            <v>4102</v>
          </cell>
          <cell r="S59">
            <v>4934</v>
          </cell>
          <cell r="T59">
            <v>4422.9999999999991</v>
          </cell>
          <cell r="U59">
            <v>4481</v>
          </cell>
          <cell r="V59">
            <v>4112.9999999999991</v>
          </cell>
          <cell r="W59">
            <v>4642.9999999999991</v>
          </cell>
          <cell r="X59">
            <v>5332</v>
          </cell>
          <cell r="Y59">
            <v>4864</v>
          </cell>
          <cell r="Z59">
            <v>4774</v>
          </cell>
          <cell r="AA59">
            <v>4551</v>
          </cell>
          <cell r="AB59">
            <v>6669.9999999999991</v>
          </cell>
          <cell r="AC59">
            <v>5949</v>
          </cell>
          <cell r="AD59">
            <v>3176.9999999999995</v>
          </cell>
          <cell r="AE59">
            <v>5360.0000000000045</v>
          </cell>
          <cell r="AF59">
            <v>4312.0000000000018</v>
          </cell>
          <cell r="AG59">
            <v>5235.0000000000036</v>
          </cell>
          <cell r="AH59">
            <v>5126.0000000000009</v>
          </cell>
          <cell r="AI59">
            <v>5523.9999999999991</v>
          </cell>
          <cell r="AJ59">
            <v>5717.9999999999991</v>
          </cell>
          <cell r="AK59">
            <v>6362.0000000000009</v>
          </cell>
          <cell r="AL59">
            <v>5847</v>
          </cell>
          <cell r="AM59">
            <v>7199.9999999999982</v>
          </cell>
          <cell r="AN59">
            <v>7829.5589123867039</v>
          </cell>
          <cell r="AO59">
            <v>5935.8453172205454</v>
          </cell>
          <cell r="AP59">
            <v>6552.1208459214477</v>
          </cell>
          <cell r="AQ59">
            <v>6064.906344410877</v>
          </cell>
          <cell r="AR59">
            <v>5372.7163141993951</v>
          </cell>
          <cell r="AS59">
            <v>5637.7468277945582</v>
          </cell>
          <cell r="AT59">
            <v>5640.4540785498466</v>
          </cell>
          <cell r="AU59">
            <v>5655.0154078549849</v>
          </cell>
          <cell r="AV59">
            <v>5304.9235649546818</v>
          </cell>
          <cell r="AW59">
            <v>7337.5712990936536</v>
          </cell>
          <cell r="AX59">
            <v>5824.7379154078544</v>
          </cell>
          <cell r="AY59">
            <v>5824.734375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91.833333333333314</v>
          </cell>
          <cell r="BE59">
            <v>109.35416666666667</v>
          </cell>
          <cell r="BF59">
            <v>71.416666666666671</v>
          </cell>
          <cell r="BG59">
            <v>111.10416666666664</v>
          </cell>
          <cell r="BH59">
            <v>76.729166666666671</v>
          </cell>
          <cell r="BI59">
            <v>100.22916666666667</v>
          </cell>
          <cell r="BJ59">
            <v>104.45833333333333</v>
          </cell>
          <cell r="BK59">
            <v>85.458333333333329</v>
          </cell>
          <cell r="BL59">
            <v>102.79166666666667</v>
          </cell>
          <cell r="BM59">
            <v>92.145833333333314</v>
          </cell>
          <cell r="BN59">
            <v>93.354166666666671</v>
          </cell>
          <cell r="BO59">
            <v>85.687499999999986</v>
          </cell>
          <cell r="BP59">
            <v>96.729166666666643</v>
          </cell>
          <cell r="BQ59">
            <v>111.08333333333333</v>
          </cell>
          <cell r="BR59">
            <v>101.33333333333333</v>
          </cell>
          <cell r="BS59">
            <v>99.458333333333329</v>
          </cell>
          <cell r="BT59">
            <v>94.8125</v>
          </cell>
          <cell r="BU59">
            <v>138.95833333333331</v>
          </cell>
          <cell r="BV59">
            <v>123.9375</v>
          </cell>
          <cell r="BW59">
            <v>66.187499999999986</v>
          </cell>
          <cell r="BX59">
            <v>111.66666666666676</v>
          </cell>
          <cell r="BY59">
            <v>89.833333333333371</v>
          </cell>
          <cell r="BZ59">
            <v>109.06250000000007</v>
          </cell>
          <cell r="CA59">
            <v>106.79166666666669</v>
          </cell>
          <cell r="CB59">
            <v>115.08333333333331</v>
          </cell>
          <cell r="CC59">
            <v>119.12499999999999</v>
          </cell>
          <cell r="CD59">
            <v>132.54166666666669</v>
          </cell>
          <cell r="CE59">
            <v>121.8125</v>
          </cell>
          <cell r="CF59">
            <v>149.99999999999997</v>
          </cell>
          <cell r="CG59">
            <v>163.11581067472301</v>
          </cell>
          <cell r="CH59">
            <v>123.66344410876137</v>
          </cell>
          <cell r="CI59">
            <v>136.5025176233635</v>
          </cell>
          <cell r="CJ59">
            <v>126.35221550855994</v>
          </cell>
          <cell r="CK59">
            <v>111.93158987915406</v>
          </cell>
          <cell r="CL59">
            <v>117.45305891238662</v>
          </cell>
          <cell r="CM59">
            <v>117.50945996978847</v>
          </cell>
          <cell r="CN59">
            <v>117.81282099697886</v>
          </cell>
          <cell r="CO59">
            <v>110.51924093655587</v>
          </cell>
          <cell r="CP59">
            <v>152.86606873111779</v>
          </cell>
          <cell r="CQ59">
            <v>121.34870657099695</v>
          </cell>
          <cell r="CR59">
            <v>121.34869384765625</v>
          </cell>
          <cell r="CS59">
            <v>127.06604355488417</v>
          </cell>
          <cell r="CT59">
            <v>118.31158106747226</v>
          </cell>
          <cell r="CU59">
            <v>129.12822727844912</v>
          </cell>
          <cell r="CV59">
            <v>-19.627742111446807</v>
          </cell>
          <cell r="CW59">
            <v>115.28050730110773</v>
          </cell>
          <cell r="CX59">
            <v>137.93932317891907</v>
          </cell>
          <cell r="CY59">
            <v>127.43452710641152</v>
          </cell>
          <cell r="CZ59">
            <v>127.43450927734375</v>
          </cell>
          <cell r="DA59" t="str">
            <v>70D250</v>
          </cell>
          <cell r="DB59">
            <v>124.4930555555555</v>
          </cell>
          <cell r="DC59">
            <v>137.93932317891907</v>
          </cell>
          <cell r="DD59">
            <v>137.93932317891907</v>
          </cell>
          <cell r="DE59">
            <v>13.446267623363568</v>
          </cell>
          <cell r="DF59">
            <v>249946.05360020135</v>
          </cell>
          <cell r="DG59">
            <v>31955703.965559274</v>
          </cell>
          <cell r="DH59">
            <v>0.86999764976127769</v>
          </cell>
          <cell r="DI59" t="str">
            <v>B</v>
          </cell>
        </row>
        <row r="60">
          <cell r="D60" t="str">
            <v>DPS033</v>
          </cell>
          <cell r="E60">
            <v>1377.6</v>
          </cell>
          <cell r="F60">
            <v>4.0999999999999996</v>
          </cell>
          <cell r="G60">
            <v>4.0999984741210938</v>
          </cell>
          <cell r="H60">
            <v>4.0999984741210938</v>
          </cell>
          <cell r="I60">
            <v>4.0999984741210938</v>
          </cell>
          <cell r="J60">
            <v>4.0999984741210938</v>
          </cell>
          <cell r="K60">
            <v>4.0999984741210938</v>
          </cell>
          <cell r="L60">
            <v>4.0999984741210938</v>
          </cell>
          <cell r="M60">
            <v>4.0999984741210938</v>
          </cell>
          <cell r="N60">
            <v>4.0999984741210938</v>
          </cell>
          <cell r="O60">
            <v>4.0999984741210938</v>
          </cell>
          <cell r="P60">
            <v>4.0999984741210938</v>
          </cell>
          <cell r="Q60">
            <v>4.0999984741210938</v>
          </cell>
          <cell r="R60">
            <v>4.0999984741210938</v>
          </cell>
          <cell r="S60">
            <v>4.0999984741210938</v>
          </cell>
          <cell r="T60">
            <v>4.0999984741210938</v>
          </cell>
          <cell r="U60">
            <v>4.0999984741210938</v>
          </cell>
          <cell r="V60">
            <v>4.0999984741210938</v>
          </cell>
          <cell r="W60">
            <v>4.0999984741210938</v>
          </cell>
          <cell r="X60">
            <v>4.0999984741210938</v>
          </cell>
          <cell r="Y60">
            <v>4.0999984741210938</v>
          </cell>
          <cell r="Z60">
            <v>4.0999984741210938</v>
          </cell>
          <cell r="AA60">
            <v>4.0999984741210938</v>
          </cell>
          <cell r="AB60">
            <v>4.0999984741210938</v>
          </cell>
          <cell r="AC60">
            <v>4.0999984741210938</v>
          </cell>
          <cell r="AD60">
            <v>4.0999984741210938</v>
          </cell>
          <cell r="AE60">
            <v>49129.000000000065</v>
          </cell>
          <cell r="AF60">
            <v>44482.000000000065</v>
          </cell>
          <cell r="AG60">
            <v>41454.000000000044</v>
          </cell>
          <cell r="AH60">
            <v>36685.000000000022</v>
          </cell>
          <cell r="AI60">
            <v>45942.000000000065</v>
          </cell>
          <cell r="AJ60">
            <v>41827.965853658585</v>
          </cell>
          <cell r="AK60">
            <v>40832.000000000022</v>
          </cell>
          <cell r="AL60">
            <v>48335.000000000044</v>
          </cell>
          <cell r="AM60">
            <v>39921.000000000022</v>
          </cell>
          <cell r="AN60">
            <v>41189.000000000044</v>
          </cell>
          <cell r="AO60">
            <v>38614.000000000022</v>
          </cell>
          <cell r="AP60">
            <v>32829.000000000029</v>
          </cell>
          <cell r="AQ60">
            <v>48995.000000000051</v>
          </cell>
          <cell r="AR60">
            <v>38509.000000000022</v>
          </cell>
          <cell r="AS60">
            <v>50913.658536585383</v>
          </cell>
          <cell r="AT60">
            <v>46773.487804878125</v>
          </cell>
          <cell r="AU60">
            <v>45927.463414634192</v>
          </cell>
          <cell r="AV60">
            <v>42211.56097560982</v>
          </cell>
          <cell r="AW60">
            <v>66683.858536585321</v>
          </cell>
          <cell r="AX60">
            <v>48503.171544715471</v>
          </cell>
          <cell r="AY60">
            <v>48503.15625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146.2172619047621</v>
          </cell>
          <cell r="BY60">
            <v>132.38690476190496</v>
          </cell>
          <cell r="BZ60">
            <v>123.37500000000013</v>
          </cell>
          <cell r="CA60">
            <v>109.18154761904768</v>
          </cell>
          <cell r="CB60">
            <v>136.73214285714306</v>
          </cell>
          <cell r="CC60">
            <v>124.48799361207912</v>
          </cell>
          <cell r="CD60">
            <v>121.52380952380959</v>
          </cell>
          <cell r="CE60">
            <v>143.8541666666668</v>
          </cell>
          <cell r="CF60">
            <v>118.81250000000007</v>
          </cell>
          <cell r="CG60">
            <v>122.58630952380966</v>
          </cell>
          <cell r="CH60">
            <v>114.92261904761911</v>
          </cell>
          <cell r="CI60">
            <v>97.705357142857224</v>
          </cell>
          <cell r="CJ60">
            <v>145.81845238095252</v>
          </cell>
          <cell r="CK60">
            <v>114.61011904761911</v>
          </cell>
          <cell r="CL60">
            <v>151.52874564459935</v>
          </cell>
          <cell r="CM60">
            <v>139.20680894308967</v>
          </cell>
          <cell r="CN60">
            <v>136.68887921022082</v>
          </cell>
          <cell r="CO60">
            <v>125.62964576074351</v>
          </cell>
          <cell r="CP60">
            <v>198.46386469221821</v>
          </cell>
          <cell r="CQ60">
            <v>144.3546772164151</v>
          </cell>
          <cell r="CS60">
            <v>153.59412988772752</v>
          </cell>
          <cell r="CT60">
            <v>137.79103150406516</v>
          </cell>
          <cell r="CU60">
            <v>134.152289005033</v>
          </cell>
          <cell r="CV60">
            <v>17.890237853271415</v>
          </cell>
          <cell r="CW60">
            <v>133.84177797135135</v>
          </cell>
          <cell r="CX60">
            <v>119.90079365079374</v>
          </cell>
          <cell r="CY60">
            <v>127.74061774099897</v>
          </cell>
          <cell r="DA60" t="str">
            <v>DPS033</v>
          </cell>
          <cell r="DB60">
            <v>129.95532326751845</v>
          </cell>
          <cell r="DC60">
            <v>137.79103150406516</v>
          </cell>
          <cell r="DD60">
            <v>137.79103150406516</v>
          </cell>
          <cell r="DE60">
            <v>7.8357082365467079</v>
          </cell>
          <cell r="DF60">
            <v>189820.92500000016</v>
          </cell>
          <cell r="DG60">
            <v>32145524.890559275</v>
          </cell>
          <cell r="DH60">
            <v>0.87516554588409501</v>
          </cell>
          <cell r="DI60" t="str">
            <v>B</v>
          </cell>
        </row>
        <row r="61">
          <cell r="D61" t="str">
            <v>DBS033</v>
          </cell>
          <cell r="E61">
            <v>1377.6</v>
          </cell>
          <cell r="F61">
            <v>4.0999999999999996</v>
          </cell>
          <cell r="G61">
            <v>4.0999984741210938</v>
          </cell>
          <cell r="H61">
            <v>4.0999984741210938</v>
          </cell>
          <cell r="I61">
            <v>4.0999984741210938</v>
          </cell>
          <cell r="J61">
            <v>4.0999984741210938</v>
          </cell>
          <cell r="K61">
            <v>4.0999984741210938</v>
          </cell>
          <cell r="L61">
            <v>4.0999984741210938</v>
          </cell>
          <cell r="M61">
            <v>4.0999984741210938</v>
          </cell>
          <cell r="N61">
            <v>4.0999984741210938</v>
          </cell>
          <cell r="O61">
            <v>4.0999984741210938</v>
          </cell>
          <cell r="P61">
            <v>4.0999984741210938</v>
          </cell>
          <cell r="Q61">
            <v>4.0999984741210938</v>
          </cell>
          <cell r="R61">
            <v>4.0999984741210938</v>
          </cell>
          <cell r="S61">
            <v>4.0999984741210938</v>
          </cell>
          <cell r="T61">
            <v>4.0999984741210938</v>
          </cell>
          <cell r="U61">
            <v>4.0999984741210938</v>
          </cell>
          <cell r="V61">
            <v>4.0999984741210938</v>
          </cell>
          <cell r="W61">
            <v>4.0999984741210938</v>
          </cell>
          <cell r="X61">
            <v>4.0999984741210938</v>
          </cell>
          <cell r="Y61">
            <v>4.0999984741210938</v>
          </cell>
          <cell r="Z61">
            <v>4.0999984741210938</v>
          </cell>
          <cell r="AA61">
            <v>4.0999984741210938</v>
          </cell>
          <cell r="AB61">
            <v>4.0999984741210938</v>
          </cell>
          <cell r="AC61">
            <v>72043</v>
          </cell>
          <cell r="AD61">
            <v>45645</v>
          </cell>
          <cell r="AE61">
            <v>48158.000000000051</v>
          </cell>
          <cell r="AF61">
            <v>42088.000000000029</v>
          </cell>
          <cell r="AG61">
            <v>42960.000000000036</v>
          </cell>
          <cell r="AH61">
            <v>42327.000000000051</v>
          </cell>
          <cell r="AI61">
            <v>47671.000000000044</v>
          </cell>
          <cell r="AJ61">
            <v>44617.965853658614</v>
          </cell>
          <cell r="AK61">
            <v>46851.000000000036</v>
          </cell>
          <cell r="AL61">
            <v>41386.000000000036</v>
          </cell>
          <cell r="AM61">
            <v>40974.000000000051</v>
          </cell>
          <cell r="AN61">
            <v>46281.000000000051</v>
          </cell>
          <cell r="AO61">
            <v>32317.000000000015</v>
          </cell>
          <cell r="AP61">
            <v>33676.000000000029</v>
          </cell>
          <cell r="AQ61">
            <v>46239.000000000058</v>
          </cell>
          <cell r="AR61">
            <v>47668.239024390285</v>
          </cell>
          <cell r="AS61">
            <v>49470.824390243964</v>
          </cell>
          <cell r="AT61">
            <v>51018.375609756171</v>
          </cell>
          <cell r="AU61">
            <v>52293.970731707341</v>
          </cell>
          <cell r="AV61">
            <v>44944.175609756137</v>
          </cell>
          <cell r="AW61">
            <v>68420.83414634144</v>
          </cell>
          <cell r="AX61">
            <v>52302.736585365892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200.11944444444444</v>
          </cell>
          <cell r="BW61">
            <v>126.79166666666667</v>
          </cell>
          <cell r="BX61">
            <v>133.77222222222235</v>
          </cell>
          <cell r="BY61">
            <v>116.9111111111112</v>
          </cell>
          <cell r="BZ61">
            <v>119.33333333333343</v>
          </cell>
          <cell r="CA61">
            <v>117.57500000000014</v>
          </cell>
          <cell r="CB61">
            <v>132.41944444444457</v>
          </cell>
          <cell r="CC61">
            <v>123.9387940379406</v>
          </cell>
          <cell r="CD61">
            <v>130.14166666666677</v>
          </cell>
          <cell r="CE61">
            <v>114.96111111111121</v>
          </cell>
          <cell r="CF61">
            <v>113.8166666666668</v>
          </cell>
          <cell r="CG61">
            <v>128.55833333333348</v>
          </cell>
          <cell r="CH61">
            <v>89.769444444444488</v>
          </cell>
          <cell r="CI61">
            <v>93.544444444444522</v>
          </cell>
          <cell r="CJ61">
            <v>128.44166666666683</v>
          </cell>
          <cell r="CK61">
            <v>132.4117750677508</v>
          </cell>
          <cell r="CL61">
            <v>137.41895663956657</v>
          </cell>
          <cell r="CM61">
            <v>141.71771002710048</v>
          </cell>
          <cell r="CN61">
            <v>145.26102981029817</v>
          </cell>
          <cell r="CO61">
            <v>124.84493224932261</v>
          </cell>
          <cell r="CP61">
            <v>190.05787262872622</v>
          </cell>
          <cell r="CQ61">
            <v>145.28537940379411</v>
          </cell>
          <cell r="CR61">
            <v>145.2852783203125</v>
          </cell>
          <cell r="CS61">
            <v>153.38794489611567</v>
          </cell>
          <cell r="CT61">
            <v>134.99752710027116</v>
          </cell>
          <cell r="CU61">
            <v>128.40032859078602</v>
          </cell>
          <cell r="CV61">
            <v>23.198915989159943</v>
          </cell>
          <cell r="CW61">
            <v>137.27455736224042</v>
          </cell>
          <cell r="CX61">
            <v>111.79861111111121</v>
          </cell>
          <cell r="CY61">
            <v>123.40731142728107</v>
          </cell>
          <cell r="DA61" t="str">
            <v>DBS033</v>
          </cell>
          <cell r="DB61">
            <v>131.80056136275653</v>
          </cell>
          <cell r="DC61">
            <v>134.99752710027116</v>
          </cell>
          <cell r="DD61">
            <v>134.99752710027116</v>
          </cell>
          <cell r="DE61">
            <v>3.1969657375146312</v>
          </cell>
          <cell r="DF61">
            <v>185972.59333333353</v>
          </cell>
          <cell r="DG61">
            <v>32331497.483892608</v>
          </cell>
          <cell r="DH61">
            <v>0.88022867074263011</v>
          </cell>
          <cell r="DI61" t="str">
            <v>B</v>
          </cell>
        </row>
        <row r="62">
          <cell r="D62" t="str">
            <v>40P500</v>
          </cell>
          <cell r="E62">
            <v>1659.6000000000001</v>
          </cell>
          <cell r="F62">
            <v>46.1</v>
          </cell>
          <cell r="G62">
            <v>46.0999755859375</v>
          </cell>
          <cell r="H62">
            <v>46.0999755859375</v>
          </cell>
          <cell r="I62">
            <v>46.0999755859375</v>
          </cell>
          <cell r="J62">
            <v>46.0999755859375</v>
          </cell>
          <cell r="K62">
            <v>4568</v>
          </cell>
          <cell r="L62">
            <v>4445</v>
          </cell>
          <cell r="M62">
            <v>3465</v>
          </cell>
          <cell r="N62">
            <v>4748</v>
          </cell>
          <cell r="O62">
            <v>3336</v>
          </cell>
          <cell r="P62">
            <v>5491</v>
          </cell>
          <cell r="Q62">
            <v>3817.0000000000005</v>
          </cell>
          <cell r="R62">
            <v>3027.0000000000005</v>
          </cell>
          <cell r="S62">
            <v>5767.0000000000009</v>
          </cell>
          <cell r="T62">
            <v>2746.0000000000005</v>
          </cell>
          <cell r="U62">
            <v>4409.0000000000009</v>
          </cell>
          <cell r="V62">
            <v>3598</v>
          </cell>
          <cell r="W62">
            <v>4030.0000000000005</v>
          </cell>
          <cell r="X62">
            <v>4214.0000000000009</v>
          </cell>
          <cell r="Y62">
            <v>4724.0000000000009</v>
          </cell>
          <cell r="Z62">
            <v>4840</v>
          </cell>
          <cell r="AA62">
            <v>4603</v>
          </cell>
          <cell r="AB62">
            <v>4125</v>
          </cell>
          <cell r="AC62">
            <v>4243.9999999999918</v>
          </cell>
          <cell r="AD62">
            <v>2477.0000000000014</v>
          </cell>
          <cell r="AE62">
            <v>4893.1800433839462</v>
          </cell>
          <cell r="AF62">
            <v>3403.0000000000036</v>
          </cell>
          <cell r="AG62">
            <v>4602.0000000000027</v>
          </cell>
          <cell r="AH62">
            <v>4798.0000000000064</v>
          </cell>
          <cell r="AI62">
            <v>4801.9997830802631</v>
          </cell>
          <cell r="AJ62">
            <v>4500.0000000000027</v>
          </cell>
          <cell r="AK62">
            <v>4799.0000000000045</v>
          </cell>
          <cell r="AL62">
            <v>3292.0000000000018</v>
          </cell>
          <cell r="AM62">
            <v>5606.0000000000055</v>
          </cell>
          <cell r="AN62">
            <v>5565.0000000000045</v>
          </cell>
          <cell r="AO62">
            <v>4890.0000000000045</v>
          </cell>
          <cell r="AP62">
            <v>4689.0000000000045</v>
          </cell>
          <cell r="AQ62">
            <v>3946.0000000000045</v>
          </cell>
          <cell r="AR62">
            <v>4824.3401301518488</v>
          </cell>
          <cell r="AS62">
            <v>3396.1197396963134</v>
          </cell>
          <cell r="AT62">
            <v>4298.0798264642099</v>
          </cell>
          <cell r="AU62">
            <v>3720.9596529284195</v>
          </cell>
          <cell r="AV62">
            <v>3856.7997830802642</v>
          </cell>
          <cell r="AW62">
            <v>5772.5396963123667</v>
          </cell>
          <cell r="AX62">
            <v>4311.4731381055708</v>
          </cell>
          <cell r="AY62">
            <v>4311.47265625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126.88888888888889</v>
          </cell>
          <cell r="BE62">
            <v>123.47222222222223</v>
          </cell>
          <cell r="BF62">
            <v>96.25</v>
          </cell>
          <cell r="BG62">
            <v>131.88888888888889</v>
          </cell>
          <cell r="BH62">
            <v>92.666666666666671</v>
          </cell>
          <cell r="BI62">
            <v>152.52777777777777</v>
          </cell>
          <cell r="BJ62">
            <v>106.02777777777779</v>
          </cell>
          <cell r="BK62">
            <v>84.083333333333343</v>
          </cell>
          <cell r="BL62">
            <v>160.19444444444446</v>
          </cell>
          <cell r="BM62">
            <v>76.277777777777786</v>
          </cell>
          <cell r="BN62">
            <v>122.47222222222224</v>
          </cell>
          <cell r="BO62">
            <v>99.944444444444443</v>
          </cell>
          <cell r="BP62">
            <v>111.94444444444446</v>
          </cell>
          <cell r="BQ62">
            <v>117.05555555555559</v>
          </cell>
          <cell r="BR62">
            <v>131.22222222222226</v>
          </cell>
          <cell r="BS62">
            <v>134.44444444444446</v>
          </cell>
          <cell r="BT62">
            <v>127.86111111111111</v>
          </cell>
          <cell r="BU62">
            <v>114.58333333333333</v>
          </cell>
          <cell r="BV62">
            <v>117.88888888888866</v>
          </cell>
          <cell r="BW62">
            <v>68.8055555555556</v>
          </cell>
          <cell r="BX62">
            <v>135.92166787177629</v>
          </cell>
          <cell r="BY62">
            <v>94.527777777777885</v>
          </cell>
          <cell r="BZ62">
            <v>127.83333333333341</v>
          </cell>
          <cell r="CA62">
            <v>133.27777777777794</v>
          </cell>
          <cell r="CB62">
            <v>133.38888286334065</v>
          </cell>
          <cell r="CC62">
            <v>125.00000000000007</v>
          </cell>
          <cell r="CD62">
            <v>133.30555555555569</v>
          </cell>
          <cell r="CE62">
            <v>91.4444444444445</v>
          </cell>
          <cell r="CF62">
            <v>155.72222222222237</v>
          </cell>
          <cell r="CG62">
            <v>154.58333333333346</v>
          </cell>
          <cell r="CH62">
            <v>135.83333333333346</v>
          </cell>
          <cell r="CI62">
            <v>130.25000000000011</v>
          </cell>
          <cell r="CJ62">
            <v>109.61111111111124</v>
          </cell>
          <cell r="CK62">
            <v>134.00944805977358</v>
          </cell>
          <cell r="CL62">
            <v>94.336659436008702</v>
          </cell>
          <cell r="CM62">
            <v>119.3911062906725</v>
          </cell>
          <cell r="CN62">
            <v>103.35999035912276</v>
          </cell>
          <cell r="CO62">
            <v>107.13332730778512</v>
          </cell>
          <cell r="CP62">
            <v>160.34832489756573</v>
          </cell>
          <cell r="CQ62">
            <v>119.76314272515474</v>
          </cell>
          <cell r="CR62">
            <v>119.76312255859375</v>
          </cell>
          <cell r="CS62">
            <v>123.61388085482456</v>
          </cell>
          <cell r="CT62">
            <v>114.3370812243915</v>
          </cell>
          <cell r="CU62">
            <v>124.66860839961447</v>
          </cell>
          <cell r="CV62">
            <v>-19.186066923756769</v>
          </cell>
          <cell r="CW62">
            <v>109.9614746525268</v>
          </cell>
          <cell r="CX62">
            <v>133.52314814814827</v>
          </cell>
          <cell r="CY62">
            <v>122.41504428778028</v>
          </cell>
          <cell r="CZ62">
            <v>122.4150390625</v>
          </cell>
          <cell r="DA62" t="str">
            <v>40P500</v>
          </cell>
          <cell r="DB62">
            <v>116.58333333333339</v>
          </cell>
          <cell r="DC62">
            <v>133.52314814814827</v>
          </cell>
          <cell r="DD62">
            <v>133.52314814814827</v>
          </cell>
          <cell r="DE62">
            <v>16.939814814814881</v>
          </cell>
          <cell r="DF62">
            <v>221595.01666666687</v>
          </cell>
          <cell r="DG62">
            <v>32553092.500559274</v>
          </cell>
          <cell r="DH62">
            <v>0.88626162009985876</v>
          </cell>
          <cell r="DI62" t="str">
            <v>B</v>
          </cell>
        </row>
        <row r="63">
          <cell r="D63" t="str">
            <v>DPS033</v>
          </cell>
          <cell r="E63">
            <v>1377.6</v>
          </cell>
          <cell r="F63">
            <v>4.0999999999999996</v>
          </cell>
          <cell r="G63">
            <v>4.0999984741210938</v>
          </cell>
          <cell r="H63">
            <v>4.0999984741210938</v>
          </cell>
          <cell r="I63">
            <v>4.0999984741210938</v>
          </cell>
          <cell r="J63">
            <v>4.0999984741210938</v>
          </cell>
          <cell r="K63">
            <v>4.0999984741210938</v>
          </cell>
          <cell r="L63">
            <v>4.0999984741210938</v>
          </cell>
          <cell r="M63">
            <v>4.0999984741210938</v>
          </cell>
          <cell r="N63">
            <v>4.0999984741210938</v>
          </cell>
          <cell r="O63">
            <v>4.0999984741210938</v>
          </cell>
          <cell r="P63">
            <v>4.0999984741210938</v>
          </cell>
          <cell r="Q63">
            <v>4.0999984741210938</v>
          </cell>
          <cell r="R63">
            <v>4.0999984741210938</v>
          </cell>
          <cell r="S63">
            <v>4.0999984741210938</v>
          </cell>
          <cell r="T63">
            <v>4.0999984741210938</v>
          </cell>
          <cell r="U63">
            <v>4.0999984741210938</v>
          </cell>
          <cell r="V63">
            <v>4.0999984741210938</v>
          </cell>
          <cell r="W63">
            <v>4.0999984741210938</v>
          </cell>
          <cell r="X63">
            <v>4.0999984741210938</v>
          </cell>
          <cell r="Y63">
            <v>4.0999984741210938</v>
          </cell>
          <cell r="Z63">
            <v>4.0999984741210938</v>
          </cell>
          <cell r="AA63">
            <v>4.0999984741210938</v>
          </cell>
          <cell r="AB63">
            <v>4.0999984741210938</v>
          </cell>
          <cell r="AC63">
            <v>72609</v>
          </cell>
          <cell r="AD63">
            <v>45198</v>
          </cell>
          <cell r="AE63">
            <v>49129.000000000065</v>
          </cell>
          <cell r="AF63">
            <v>44482.000000000065</v>
          </cell>
          <cell r="AG63">
            <v>41454.000000000044</v>
          </cell>
          <cell r="AH63">
            <v>36685.000000000022</v>
          </cell>
          <cell r="AI63">
            <v>45942.000000000065</v>
          </cell>
          <cell r="AJ63">
            <v>41827.965853658585</v>
          </cell>
          <cell r="AK63">
            <v>40832.000000000022</v>
          </cell>
          <cell r="AL63">
            <v>48335.000000000044</v>
          </cell>
          <cell r="AM63">
            <v>39921.000000000022</v>
          </cell>
          <cell r="AN63">
            <v>41189.000000000044</v>
          </cell>
          <cell r="AO63">
            <v>38614.000000000022</v>
          </cell>
          <cell r="AP63">
            <v>32829.000000000029</v>
          </cell>
          <cell r="AQ63">
            <v>48995.000000000051</v>
          </cell>
          <cell r="AR63">
            <v>38509.000000000022</v>
          </cell>
          <cell r="AS63">
            <v>50913.658536585383</v>
          </cell>
          <cell r="AT63">
            <v>46773.487804878125</v>
          </cell>
          <cell r="AU63">
            <v>45927.463414634192</v>
          </cell>
          <cell r="AV63">
            <v>42211.56097560982</v>
          </cell>
          <cell r="AW63">
            <v>66683.858536585321</v>
          </cell>
          <cell r="AX63">
            <v>48503.171544715471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201.69166666666666</v>
          </cell>
          <cell r="BW63">
            <v>125.55</v>
          </cell>
          <cell r="BX63">
            <v>136.46944444444463</v>
          </cell>
          <cell r="BY63">
            <v>123.56111111111129</v>
          </cell>
          <cell r="BZ63">
            <v>115.15000000000012</v>
          </cell>
          <cell r="CA63">
            <v>101.90277777777784</v>
          </cell>
          <cell r="CB63">
            <v>127.61666666666684</v>
          </cell>
          <cell r="CC63">
            <v>116.18879403794051</v>
          </cell>
          <cell r="CD63">
            <v>113.42222222222229</v>
          </cell>
          <cell r="CE63">
            <v>134.263888888889</v>
          </cell>
          <cell r="CF63">
            <v>110.89166666666672</v>
          </cell>
          <cell r="CG63">
            <v>114.41388888888901</v>
          </cell>
          <cell r="CH63">
            <v>107.26111111111118</v>
          </cell>
          <cell r="CI63">
            <v>91.191666666666748</v>
          </cell>
          <cell r="CJ63">
            <v>136.09722222222237</v>
          </cell>
          <cell r="CK63">
            <v>106.96944444444451</v>
          </cell>
          <cell r="CL63">
            <v>141.42682926829272</v>
          </cell>
          <cell r="CM63">
            <v>129.92635501355034</v>
          </cell>
          <cell r="CN63">
            <v>127.57628726287275</v>
          </cell>
          <cell r="CO63">
            <v>117.25433604336061</v>
          </cell>
          <cell r="CP63">
            <v>185.23294037940366</v>
          </cell>
          <cell r="CQ63">
            <v>134.73103206865412</v>
          </cell>
          <cell r="CR63">
            <v>134.73095703125</v>
          </cell>
          <cell r="CS63">
            <v>143.35452122854568</v>
          </cell>
          <cell r="CT63">
            <v>128.60496273712749</v>
          </cell>
          <cell r="CU63">
            <v>125.20880307136413</v>
          </cell>
          <cell r="CV63">
            <v>16.697555329720004</v>
          </cell>
          <cell r="CW63">
            <v>124.91899277326122</v>
          </cell>
          <cell r="CX63">
            <v>111.90740740740749</v>
          </cell>
          <cell r="CY63">
            <v>119.2245765582657</v>
          </cell>
          <cell r="DA63" t="str">
            <v>DPS033</v>
          </cell>
          <cell r="DB63">
            <v>129.95532326751845</v>
          </cell>
          <cell r="DC63">
            <v>128.60496273712749</v>
          </cell>
          <cell r="DD63">
            <v>129.95532326751845</v>
          </cell>
          <cell r="DE63">
            <v>-1.350360530390958</v>
          </cell>
          <cell r="DF63">
            <v>179026.4533333334</v>
          </cell>
          <cell r="DG63">
            <v>32732118.953892607</v>
          </cell>
          <cell r="DH63">
            <v>0.89113563551234853</v>
          </cell>
          <cell r="DI63" t="str">
            <v>B</v>
          </cell>
        </row>
        <row r="64">
          <cell r="D64" t="str">
            <v>70N500</v>
          </cell>
          <cell r="E64">
            <v>450</v>
          </cell>
          <cell r="F64">
            <v>75</v>
          </cell>
          <cell r="G64">
            <v>75</v>
          </cell>
          <cell r="H64">
            <v>75</v>
          </cell>
          <cell r="I64">
            <v>75</v>
          </cell>
          <cell r="J64">
            <v>75</v>
          </cell>
          <cell r="K64">
            <v>75</v>
          </cell>
          <cell r="L64">
            <v>75</v>
          </cell>
          <cell r="M64">
            <v>75</v>
          </cell>
          <cell r="N64">
            <v>75</v>
          </cell>
          <cell r="O64">
            <v>75</v>
          </cell>
          <cell r="P64">
            <v>75</v>
          </cell>
          <cell r="Q64">
            <v>75</v>
          </cell>
          <cell r="R64">
            <v>75</v>
          </cell>
          <cell r="S64">
            <v>75</v>
          </cell>
          <cell r="T64">
            <v>75</v>
          </cell>
          <cell r="U64">
            <v>75</v>
          </cell>
          <cell r="V64">
            <v>75</v>
          </cell>
          <cell r="W64">
            <v>75</v>
          </cell>
          <cell r="X64">
            <v>75</v>
          </cell>
          <cell r="Y64">
            <v>75</v>
          </cell>
          <cell r="Z64">
            <v>75</v>
          </cell>
          <cell r="AA64">
            <v>75</v>
          </cell>
          <cell r="AB64">
            <v>75</v>
          </cell>
          <cell r="AC64">
            <v>75</v>
          </cell>
          <cell r="AD64">
            <v>75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141.88799999999998</v>
          </cell>
          <cell r="AK64">
            <v>270.9666666666667</v>
          </cell>
          <cell r="AL64">
            <v>301.512</v>
          </cell>
          <cell r="AM64">
            <v>296.58533333333332</v>
          </cell>
          <cell r="AN64">
            <v>465</v>
          </cell>
          <cell r="AO64">
            <v>403</v>
          </cell>
          <cell r="AP64">
            <v>541</v>
          </cell>
          <cell r="AQ64">
            <v>504</v>
          </cell>
          <cell r="AR64">
            <v>600</v>
          </cell>
          <cell r="AS64">
            <v>480</v>
          </cell>
          <cell r="AT64">
            <v>318</v>
          </cell>
          <cell r="AU64">
            <v>517</v>
          </cell>
          <cell r="AV64">
            <v>388</v>
          </cell>
          <cell r="AW64">
            <v>309.06</v>
          </cell>
          <cell r="AX64">
            <v>435.34333333333331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23.647999999999996</v>
          </cell>
          <cell r="CD64">
            <v>45.161111111111119</v>
          </cell>
          <cell r="CE64">
            <v>50.252000000000002</v>
          </cell>
          <cell r="CF64">
            <v>49.430888888888887</v>
          </cell>
          <cell r="CG64">
            <v>77.5</v>
          </cell>
          <cell r="CH64">
            <v>67.166666666666671</v>
          </cell>
          <cell r="CI64">
            <v>90.166666666666671</v>
          </cell>
          <cell r="CJ64">
            <v>84</v>
          </cell>
          <cell r="CK64">
            <v>100</v>
          </cell>
          <cell r="CL64">
            <v>80</v>
          </cell>
          <cell r="CM64">
            <v>53</v>
          </cell>
          <cell r="CN64">
            <v>86.166666666666671</v>
          </cell>
          <cell r="CO64">
            <v>64.666666666666671</v>
          </cell>
          <cell r="CP64">
            <v>51.51</v>
          </cell>
          <cell r="CQ64">
            <v>72.557222222222222</v>
          </cell>
          <cell r="CS64">
            <v>67.447777777777773</v>
          </cell>
          <cell r="CT64">
            <v>79.25</v>
          </cell>
          <cell r="CU64">
            <v>71.154962962962955</v>
          </cell>
          <cell r="CV64">
            <v>15.970444444444439</v>
          </cell>
          <cell r="CW64">
            <v>67.944444444444457</v>
          </cell>
          <cell r="CX64">
            <v>63.279555555555561</v>
          </cell>
          <cell r="CY64">
            <v>70.625888888888881</v>
          </cell>
          <cell r="DA64" t="str">
            <v>70N500</v>
          </cell>
          <cell r="DB64">
            <v>122.58333333333339</v>
          </cell>
          <cell r="DC64">
            <v>79.25</v>
          </cell>
          <cell r="DD64">
            <v>122.58333333333339</v>
          </cell>
          <cell r="DE64">
            <v>-43.333333333333385</v>
          </cell>
          <cell r="DF64">
            <v>55162.500000000022</v>
          </cell>
          <cell r="DG64">
            <v>32787281.453892607</v>
          </cell>
          <cell r="DH64">
            <v>0.89263744080528407</v>
          </cell>
          <cell r="DI64" t="str">
            <v>B</v>
          </cell>
        </row>
        <row r="65">
          <cell r="D65" t="str">
            <v>PWB050</v>
          </cell>
          <cell r="E65">
            <v>576</v>
          </cell>
          <cell r="F65">
            <v>15.25</v>
          </cell>
          <cell r="G65">
            <v>15.25</v>
          </cell>
          <cell r="H65">
            <v>15.25</v>
          </cell>
          <cell r="I65">
            <v>15.25</v>
          </cell>
          <cell r="J65">
            <v>15.25</v>
          </cell>
          <cell r="K65">
            <v>4478</v>
          </cell>
          <cell r="L65">
            <v>6303</v>
          </cell>
          <cell r="M65">
            <v>4490</v>
          </cell>
          <cell r="N65">
            <v>3748</v>
          </cell>
          <cell r="O65">
            <v>3448</v>
          </cell>
          <cell r="P65">
            <v>5189</v>
          </cell>
          <cell r="Q65">
            <v>4179</v>
          </cell>
          <cell r="R65">
            <v>4281</v>
          </cell>
          <cell r="S65">
            <v>2984</v>
          </cell>
          <cell r="T65">
            <v>4351</v>
          </cell>
          <cell r="U65">
            <v>5689</v>
          </cell>
          <cell r="V65">
            <v>1861</v>
          </cell>
          <cell r="W65">
            <v>4049</v>
          </cell>
          <cell r="X65">
            <v>4588</v>
          </cell>
          <cell r="Y65">
            <v>5812</v>
          </cell>
          <cell r="Z65">
            <v>4666</v>
          </cell>
          <cell r="AA65">
            <v>4939</v>
          </cell>
          <cell r="AB65">
            <v>1721</v>
          </cell>
          <cell r="AC65">
            <v>3862</v>
          </cell>
          <cell r="AD65">
            <v>2794</v>
          </cell>
          <cell r="AE65">
            <v>4441</v>
          </cell>
          <cell r="AF65">
            <v>3492</v>
          </cell>
          <cell r="AG65">
            <v>3738.0059016393438</v>
          </cell>
          <cell r="AH65">
            <v>3160</v>
          </cell>
          <cell r="AI65">
            <v>3477</v>
          </cell>
          <cell r="AJ65">
            <v>3940</v>
          </cell>
          <cell r="AK65">
            <v>3911</v>
          </cell>
          <cell r="AL65">
            <v>4484</v>
          </cell>
          <cell r="AM65">
            <v>3520</v>
          </cell>
          <cell r="AN65">
            <v>4684.9672131147545</v>
          </cell>
          <cell r="AO65">
            <v>4860.8524590163934</v>
          </cell>
          <cell r="AP65">
            <v>5003.5409836065573</v>
          </cell>
          <cell r="AQ65">
            <v>3229.377049180328</v>
          </cell>
          <cell r="AR65">
            <v>2518.0091803278683</v>
          </cell>
          <cell r="AS65">
            <v>1430.7881967213116</v>
          </cell>
          <cell r="AT65">
            <v>3736.1101639344251</v>
          </cell>
          <cell r="AU65">
            <v>2198.4734426229506</v>
          </cell>
          <cell r="AV65">
            <v>2369.1121311475408</v>
          </cell>
          <cell r="AW65">
            <v>3144.2885245901625</v>
          </cell>
          <cell r="AX65">
            <v>2566.1302732240433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124.38888888888889</v>
          </cell>
          <cell r="BE65">
            <v>175.08333333333334</v>
          </cell>
          <cell r="BF65">
            <v>124.72222222222223</v>
          </cell>
          <cell r="BG65">
            <v>104.11111111111111</v>
          </cell>
          <cell r="BH65">
            <v>95.777777777777771</v>
          </cell>
          <cell r="BI65">
            <v>144.13888888888889</v>
          </cell>
          <cell r="BJ65">
            <v>116.08333333333333</v>
          </cell>
          <cell r="BK65">
            <v>118.91666666666667</v>
          </cell>
          <cell r="BL65">
            <v>82.888888888888886</v>
          </cell>
          <cell r="BM65">
            <v>120.86111111111111</v>
          </cell>
          <cell r="BN65">
            <v>158.02777777777777</v>
          </cell>
          <cell r="BO65">
            <v>51.694444444444443</v>
          </cell>
          <cell r="BP65">
            <v>112.47222222222223</v>
          </cell>
          <cell r="BQ65">
            <v>127.44444444444444</v>
          </cell>
          <cell r="BR65">
            <v>161.44444444444446</v>
          </cell>
          <cell r="BS65">
            <v>129.61111111111111</v>
          </cell>
          <cell r="BT65">
            <v>137.19444444444446</v>
          </cell>
          <cell r="BU65">
            <v>47.805555555555557</v>
          </cell>
          <cell r="BV65">
            <v>107.27777777777777</v>
          </cell>
          <cell r="BW65">
            <v>77.611111111111114</v>
          </cell>
          <cell r="BX65">
            <v>123.36111111111111</v>
          </cell>
          <cell r="BY65">
            <v>97</v>
          </cell>
          <cell r="BZ65">
            <v>103.83349726775955</v>
          </cell>
          <cell r="CA65">
            <v>87.777777777777771</v>
          </cell>
          <cell r="CB65">
            <v>96.583333333333329</v>
          </cell>
          <cell r="CC65">
            <v>109.44444444444444</v>
          </cell>
          <cell r="CD65">
            <v>108.63888888888889</v>
          </cell>
          <cell r="CE65">
            <v>124.55555555555556</v>
          </cell>
          <cell r="CF65">
            <v>97.777777777777771</v>
          </cell>
          <cell r="CG65">
            <v>130.13797814207652</v>
          </cell>
          <cell r="CH65">
            <v>135.02367941712203</v>
          </cell>
          <cell r="CI65">
            <v>138.98724954462659</v>
          </cell>
          <cell r="CJ65">
            <v>89.704918032786892</v>
          </cell>
          <cell r="CK65">
            <v>69.944699453551891</v>
          </cell>
          <cell r="CL65">
            <v>39.744116575591988</v>
          </cell>
          <cell r="CM65">
            <v>103.78083788706736</v>
          </cell>
          <cell r="CN65">
            <v>61.068706739526405</v>
          </cell>
          <cell r="CO65">
            <v>65.808670309653905</v>
          </cell>
          <cell r="CP65">
            <v>87.341347905282291</v>
          </cell>
          <cell r="CQ65">
            <v>71.281396478445643</v>
          </cell>
          <cell r="CR65">
            <v>71.2813720703125</v>
          </cell>
          <cell r="CS65">
            <v>71.406241651487534</v>
          </cell>
          <cell r="CT65">
            <v>75.793642987249541</v>
          </cell>
          <cell r="CU65">
            <v>95.32296144505159</v>
          </cell>
          <cell r="CV65">
            <v>-46.726545233758358</v>
          </cell>
          <cell r="CW65">
            <v>76.886071645415896</v>
          </cell>
          <cell r="CX65">
            <v>122.5201882210079</v>
          </cell>
          <cell r="CY65">
            <v>97.097756527018802</v>
          </cell>
          <cell r="DA65" t="str">
            <v>PWB050</v>
          </cell>
          <cell r="DB65">
            <v>114.21296296296298</v>
          </cell>
          <cell r="DC65">
            <v>122.5201882210079</v>
          </cell>
          <cell r="DD65">
            <v>122.5201882210079</v>
          </cell>
          <cell r="DE65">
            <v>8.3072252580449231</v>
          </cell>
          <cell r="DF65">
            <v>70571.628415300554</v>
          </cell>
          <cell r="DG65">
            <v>32857853.082307909</v>
          </cell>
          <cell r="DH65">
            <v>0.89455876135974</v>
          </cell>
          <cell r="DI65" t="str">
            <v>B</v>
          </cell>
        </row>
        <row r="66">
          <cell r="D66" t="str">
            <v>70Q500</v>
          </cell>
          <cell r="E66">
            <v>438</v>
          </cell>
          <cell r="F66">
            <v>73</v>
          </cell>
          <cell r="G66">
            <v>73</v>
          </cell>
          <cell r="H66">
            <v>73</v>
          </cell>
          <cell r="I66">
            <v>73</v>
          </cell>
          <cell r="J66">
            <v>73</v>
          </cell>
          <cell r="K66">
            <v>73</v>
          </cell>
          <cell r="L66">
            <v>73</v>
          </cell>
          <cell r="M66">
            <v>73</v>
          </cell>
          <cell r="N66">
            <v>73</v>
          </cell>
          <cell r="O66">
            <v>73</v>
          </cell>
          <cell r="P66">
            <v>73</v>
          </cell>
          <cell r="Q66">
            <v>73</v>
          </cell>
          <cell r="R66">
            <v>73</v>
          </cell>
          <cell r="S66">
            <v>73</v>
          </cell>
          <cell r="T66">
            <v>73</v>
          </cell>
          <cell r="U66">
            <v>73</v>
          </cell>
          <cell r="V66">
            <v>73</v>
          </cell>
          <cell r="W66">
            <v>73</v>
          </cell>
          <cell r="X66">
            <v>73</v>
          </cell>
          <cell r="Y66">
            <v>73</v>
          </cell>
          <cell r="Z66">
            <v>73</v>
          </cell>
          <cell r="AA66">
            <v>73</v>
          </cell>
          <cell r="AB66">
            <v>73</v>
          </cell>
          <cell r="AC66">
            <v>73</v>
          </cell>
          <cell r="AD66">
            <v>73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132.32876712328766</v>
          </cell>
          <cell r="AK66">
            <v>224.38356164383561</v>
          </cell>
          <cell r="AL66">
            <v>253.15068493150685</v>
          </cell>
          <cell r="AM66">
            <v>293.42465753424659</v>
          </cell>
          <cell r="AN66">
            <v>461</v>
          </cell>
          <cell r="AO66">
            <v>287.2931506849315</v>
          </cell>
          <cell r="AP66">
            <v>232</v>
          </cell>
          <cell r="AQ66">
            <v>299.99972602739723</v>
          </cell>
          <cell r="AR66">
            <v>358</v>
          </cell>
          <cell r="AS66">
            <v>420.24</v>
          </cell>
          <cell r="AT66">
            <v>245.99972602739726</v>
          </cell>
          <cell r="AU66">
            <v>401.12</v>
          </cell>
          <cell r="AV66">
            <v>298.09999999999997</v>
          </cell>
          <cell r="AW66">
            <v>334</v>
          </cell>
          <cell r="AX66">
            <v>342.90995433789953</v>
          </cell>
          <cell r="AY66">
            <v>342.909912109375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22.054794520547944</v>
          </cell>
          <cell r="CD66">
            <v>37.397260273972599</v>
          </cell>
          <cell r="CE66">
            <v>42.19178082191781</v>
          </cell>
          <cell r="CF66">
            <v>48.904109589041099</v>
          </cell>
          <cell r="CG66">
            <v>76.833333333333329</v>
          </cell>
          <cell r="CH66">
            <v>47.88219178082192</v>
          </cell>
          <cell r="CI66">
            <v>38.666666666666664</v>
          </cell>
          <cell r="CJ66">
            <v>49.999954337899538</v>
          </cell>
          <cell r="CK66">
            <v>59.666666666666664</v>
          </cell>
          <cell r="CL66">
            <v>70.040000000000006</v>
          </cell>
          <cell r="CM66">
            <v>40.999954337899545</v>
          </cell>
          <cell r="CN66">
            <v>66.853333333333339</v>
          </cell>
          <cell r="CO66">
            <v>49.68333333333333</v>
          </cell>
          <cell r="CP66">
            <v>55.666666666666664</v>
          </cell>
          <cell r="CQ66">
            <v>57.151659056316596</v>
          </cell>
          <cell r="CS66">
            <v>57.401111111111106</v>
          </cell>
          <cell r="CT66">
            <v>55.176643835616439</v>
          </cell>
          <cell r="CU66">
            <v>53.948999238964994</v>
          </cell>
          <cell r="CV66">
            <v>6.5307534246575329</v>
          </cell>
          <cell r="CW66">
            <v>52.512207001522079</v>
          </cell>
          <cell r="CX66">
            <v>48.645890410958906</v>
          </cell>
          <cell r="CY66">
            <v>52.426548706240489</v>
          </cell>
          <cell r="DA66" t="str">
            <v>70Q500</v>
          </cell>
          <cell r="DB66">
            <v>121.58333333333339</v>
          </cell>
          <cell r="DC66">
            <v>55.176643835616439</v>
          </cell>
          <cell r="DD66">
            <v>121.58333333333339</v>
          </cell>
          <cell r="DE66">
            <v>-66.40668949771694</v>
          </cell>
          <cell r="DF66">
            <v>53253.500000000022</v>
          </cell>
          <cell r="DG66">
            <v>32911106.582307909</v>
          </cell>
          <cell r="DH66">
            <v>0.89600859391205978</v>
          </cell>
          <cell r="DI66" t="str">
            <v>B</v>
          </cell>
        </row>
        <row r="67">
          <cell r="D67" t="str">
            <v>DPS240</v>
          </cell>
          <cell r="E67">
            <v>372</v>
          </cell>
          <cell r="F67">
            <v>29</v>
          </cell>
          <cell r="G67">
            <v>29</v>
          </cell>
          <cell r="H67">
            <v>29</v>
          </cell>
          <cell r="I67">
            <v>29</v>
          </cell>
          <cell r="J67">
            <v>29</v>
          </cell>
          <cell r="K67">
            <v>1497</v>
          </cell>
          <cell r="L67">
            <v>1069</v>
          </cell>
          <cell r="M67">
            <v>1201</v>
          </cell>
          <cell r="N67">
            <v>1276</v>
          </cell>
          <cell r="O67">
            <v>1197</v>
          </cell>
          <cell r="P67">
            <v>1440</v>
          </cell>
          <cell r="Q67">
            <v>1305</v>
          </cell>
          <cell r="R67">
            <v>1072</v>
          </cell>
          <cell r="S67">
            <v>1194</v>
          </cell>
          <cell r="T67">
            <v>1400</v>
          </cell>
          <cell r="U67">
            <v>1168</v>
          </cell>
          <cell r="V67">
            <v>1003</v>
          </cell>
          <cell r="W67">
            <v>1001</v>
          </cell>
          <cell r="X67">
            <v>1298</v>
          </cell>
          <cell r="Y67">
            <v>995</v>
          </cell>
          <cell r="Z67">
            <v>1293</v>
          </cell>
          <cell r="AA67">
            <v>1258</v>
          </cell>
          <cell r="AB67">
            <v>1604</v>
          </cell>
          <cell r="AC67">
            <v>1158</v>
          </cell>
          <cell r="AD67">
            <v>782</v>
          </cell>
          <cell r="AE67">
            <v>1463</v>
          </cell>
          <cell r="AF67">
            <v>956</v>
          </cell>
          <cell r="AG67">
            <v>978.03413793103437</v>
          </cell>
          <cell r="AH67">
            <v>1027</v>
          </cell>
          <cell r="AI67">
            <v>1000</v>
          </cell>
          <cell r="AJ67">
            <v>1163.9996551724139</v>
          </cell>
          <cell r="AK67">
            <v>1418.0337931034485</v>
          </cell>
          <cell r="AL67">
            <v>1408</v>
          </cell>
          <cell r="AM67">
            <v>1307</v>
          </cell>
          <cell r="AN67">
            <v>1056</v>
          </cell>
          <cell r="AO67">
            <v>1198</v>
          </cell>
          <cell r="AP67">
            <v>1225</v>
          </cell>
          <cell r="AQ67">
            <v>1479.0341379310344</v>
          </cell>
          <cell r="AR67">
            <v>1338.12</v>
          </cell>
          <cell r="AS67">
            <v>1355.08</v>
          </cell>
          <cell r="AT67">
            <v>1425.1689655172415</v>
          </cell>
          <cell r="AU67">
            <v>1047.0010344827588</v>
          </cell>
          <cell r="AV67">
            <v>1357.6075862068969</v>
          </cell>
          <cell r="AW67">
            <v>1723.877931034483</v>
          </cell>
          <cell r="AX67">
            <v>1374.4759195402301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124.75</v>
          </cell>
          <cell r="BE67">
            <v>89.083333333333329</v>
          </cell>
          <cell r="BF67">
            <v>100.08333333333333</v>
          </cell>
          <cell r="BG67">
            <v>106.33333333333333</v>
          </cell>
          <cell r="BH67">
            <v>99.75</v>
          </cell>
          <cell r="BI67">
            <v>120</v>
          </cell>
          <cell r="BJ67">
            <v>108.75</v>
          </cell>
          <cell r="BK67">
            <v>89.333333333333329</v>
          </cell>
          <cell r="BL67">
            <v>99.5</v>
          </cell>
          <cell r="BM67">
            <v>116.66666666666667</v>
          </cell>
          <cell r="BN67">
            <v>97.333333333333329</v>
          </cell>
          <cell r="BO67">
            <v>83.583333333333329</v>
          </cell>
          <cell r="BP67">
            <v>83.416666666666671</v>
          </cell>
          <cell r="BQ67">
            <v>108.16666666666667</v>
          </cell>
          <cell r="BR67">
            <v>82.916666666666671</v>
          </cell>
          <cell r="BS67">
            <v>107.75</v>
          </cell>
          <cell r="BT67">
            <v>104.83333333333333</v>
          </cell>
          <cell r="BU67">
            <v>133.66666666666666</v>
          </cell>
          <cell r="BV67">
            <v>96.5</v>
          </cell>
          <cell r="BW67">
            <v>65.166666666666671</v>
          </cell>
          <cell r="BX67">
            <v>121.91666666666667</v>
          </cell>
          <cell r="BY67">
            <v>79.666666666666671</v>
          </cell>
          <cell r="BZ67">
            <v>81.502844827586202</v>
          </cell>
          <cell r="CA67">
            <v>85.583333333333329</v>
          </cell>
          <cell r="CB67">
            <v>83.333333333333329</v>
          </cell>
          <cell r="CC67">
            <v>96.999971264367829</v>
          </cell>
          <cell r="CD67">
            <v>118.1694827586207</v>
          </cell>
          <cell r="CE67">
            <v>117.33333333333333</v>
          </cell>
          <cell r="CF67">
            <v>108.91666666666667</v>
          </cell>
          <cell r="CG67">
            <v>88</v>
          </cell>
          <cell r="CH67">
            <v>99.833333333333329</v>
          </cell>
          <cell r="CI67">
            <v>102.08333333333333</v>
          </cell>
          <cell r="CJ67">
            <v>123.2528448275862</v>
          </cell>
          <cell r="CK67">
            <v>111.50999999999999</v>
          </cell>
          <cell r="CL67">
            <v>112.92333333333333</v>
          </cell>
          <cell r="CM67">
            <v>118.76408045977013</v>
          </cell>
          <cell r="CN67">
            <v>87.250086206896569</v>
          </cell>
          <cell r="CO67">
            <v>113.13396551724141</v>
          </cell>
          <cell r="CP67">
            <v>143.65649425287359</v>
          </cell>
          <cell r="CQ67">
            <v>114.53965996168584</v>
          </cell>
          <cell r="CR67">
            <v>114.53961181640625</v>
          </cell>
          <cell r="CS67">
            <v>114.68018199233718</v>
          </cell>
          <cell r="CT67">
            <v>116.61256465517242</v>
          </cell>
          <cell r="CU67">
            <v>110.55478927203065</v>
          </cell>
          <cell r="CV67">
            <v>10.889873084291182</v>
          </cell>
          <cell r="CW67">
            <v>106.38271072796937</v>
          </cell>
          <cell r="CX67">
            <v>105.72269157088124</v>
          </cell>
          <cell r="CY67">
            <v>108.43087164750959</v>
          </cell>
          <cell r="DA67" t="str">
            <v>DPS240</v>
          </cell>
          <cell r="DB67">
            <v>110.83426245210728</v>
          </cell>
          <cell r="DC67">
            <v>116.61256465517242</v>
          </cell>
          <cell r="DD67">
            <v>116.61256465517242</v>
          </cell>
          <cell r="DE67">
            <v>5.7783022030651381</v>
          </cell>
          <cell r="DF67">
            <v>43379.874051724139</v>
          </cell>
          <cell r="DG67">
            <v>32954486.456359632</v>
          </cell>
          <cell r="DH67">
            <v>0.89718961588274193</v>
          </cell>
          <cell r="DI67" t="str">
            <v>B</v>
          </cell>
        </row>
        <row r="68">
          <cell r="D68" t="str">
            <v>DJPLIT</v>
          </cell>
          <cell r="E68">
            <v>1500</v>
          </cell>
          <cell r="F68">
            <v>117.75</v>
          </cell>
          <cell r="G68">
            <v>117.75</v>
          </cell>
          <cell r="H68">
            <v>117.75</v>
          </cell>
          <cell r="I68">
            <v>117.75</v>
          </cell>
          <cell r="J68">
            <v>117.75</v>
          </cell>
          <cell r="K68">
            <v>970</v>
          </cell>
          <cell r="L68">
            <v>680</v>
          </cell>
          <cell r="M68">
            <v>780</v>
          </cell>
          <cell r="N68">
            <v>717</v>
          </cell>
          <cell r="O68">
            <v>782</v>
          </cell>
          <cell r="P68">
            <v>940</v>
          </cell>
          <cell r="Q68">
            <v>806</v>
          </cell>
          <cell r="R68">
            <v>696</v>
          </cell>
          <cell r="S68">
            <v>868</v>
          </cell>
          <cell r="T68">
            <v>1196</v>
          </cell>
          <cell r="U68">
            <v>622</v>
          </cell>
          <cell r="V68">
            <v>721</v>
          </cell>
          <cell r="W68">
            <v>842</v>
          </cell>
          <cell r="X68">
            <v>715</v>
          </cell>
          <cell r="Y68">
            <v>450</v>
          </cell>
          <cell r="Z68">
            <v>698</v>
          </cell>
          <cell r="AA68">
            <v>767</v>
          </cell>
          <cell r="AB68">
            <v>875</v>
          </cell>
          <cell r="AC68">
            <v>1036</v>
          </cell>
          <cell r="AD68">
            <v>729</v>
          </cell>
          <cell r="AE68">
            <v>977</v>
          </cell>
          <cell r="AF68">
            <v>983</v>
          </cell>
          <cell r="AG68">
            <v>1220</v>
          </cell>
          <cell r="AH68">
            <v>1091</v>
          </cell>
          <cell r="AI68">
            <v>1238</v>
          </cell>
          <cell r="AJ68">
            <v>1181</v>
          </cell>
          <cell r="AK68">
            <v>1125</v>
          </cell>
          <cell r="AL68">
            <v>1044</v>
          </cell>
          <cell r="AM68">
            <v>1439</v>
          </cell>
          <cell r="AN68">
            <v>1446</v>
          </cell>
          <cell r="AO68">
            <v>1368</v>
          </cell>
          <cell r="AP68">
            <v>1332</v>
          </cell>
          <cell r="AQ68">
            <v>1162</v>
          </cell>
          <cell r="AR68">
            <v>1300.32</v>
          </cell>
          <cell r="AS68">
            <v>1565.540127388535</v>
          </cell>
          <cell r="AT68">
            <v>1498.5995753715501</v>
          </cell>
          <cell r="AU68">
            <v>1389.1065817409769</v>
          </cell>
          <cell r="AV68">
            <v>1549.6866242038218</v>
          </cell>
          <cell r="AW68">
            <v>1830.8492569002124</v>
          </cell>
          <cell r="AX68">
            <v>1522.3503609341826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80.833333333333329</v>
          </cell>
          <cell r="BE68">
            <v>56.666666666666664</v>
          </cell>
          <cell r="BF68">
            <v>65</v>
          </cell>
          <cell r="BG68">
            <v>59.75</v>
          </cell>
          <cell r="BH68">
            <v>65.166666666666671</v>
          </cell>
          <cell r="BI68">
            <v>78.333333333333329</v>
          </cell>
          <cell r="BJ68">
            <v>67.166666666666671</v>
          </cell>
          <cell r="BK68">
            <v>58</v>
          </cell>
          <cell r="BL68">
            <v>72.333333333333329</v>
          </cell>
          <cell r="BM68">
            <v>99.666666666666671</v>
          </cell>
          <cell r="BN68">
            <v>51.833333333333336</v>
          </cell>
          <cell r="BO68">
            <v>60.083333333333336</v>
          </cell>
          <cell r="BP68">
            <v>70.166666666666671</v>
          </cell>
          <cell r="BQ68">
            <v>59.583333333333336</v>
          </cell>
          <cell r="BR68">
            <v>37.5</v>
          </cell>
          <cell r="BS68">
            <v>58.166666666666664</v>
          </cell>
          <cell r="BT68">
            <v>63.916666666666664</v>
          </cell>
          <cell r="BU68">
            <v>72.916666666666671</v>
          </cell>
          <cell r="BV68">
            <v>86.333333333333329</v>
          </cell>
          <cell r="BW68">
            <v>60.75</v>
          </cell>
          <cell r="BX68">
            <v>81.416666666666671</v>
          </cell>
          <cell r="BY68">
            <v>81.916666666666671</v>
          </cell>
          <cell r="BZ68">
            <v>101.66666666666667</v>
          </cell>
          <cell r="CA68">
            <v>90.916666666666671</v>
          </cell>
          <cell r="CB68">
            <v>103.16666666666667</v>
          </cell>
          <cell r="CC68">
            <v>98.416666666666671</v>
          </cell>
          <cell r="CD68">
            <v>93.75</v>
          </cell>
          <cell r="CE68">
            <v>87</v>
          </cell>
          <cell r="CF68">
            <v>119.91666666666667</v>
          </cell>
          <cell r="CG68">
            <v>120.5</v>
          </cell>
          <cell r="CH68">
            <v>114</v>
          </cell>
          <cell r="CI68">
            <v>111</v>
          </cell>
          <cell r="CJ68">
            <v>96.833333333333329</v>
          </cell>
          <cell r="CK68">
            <v>108.36</v>
          </cell>
          <cell r="CL68">
            <v>130.46167728237791</v>
          </cell>
          <cell r="CM68">
            <v>124.88329794762917</v>
          </cell>
          <cell r="CN68">
            <v>115.75888181174808</v>
          </cell>
          <cell r="CO68">
            <v>129.14055201698514</v>
          </cell>
          <cell r="CP68">
            <v>152.57077140835102</v>
          </cell>
          <cell r="CQ68">
            <v>126.86253007784855</v>
          </cell>
          <cell r="CR68">
            <v>126.86248779296875</v>
          </cell>
          <cell r="CS68">
            <v>132.49006841236141</v>
          </cell>
          <cell r="CT68">
            <v>115.13457714083511</v>
          </cell>
          <cell r="CU68">
            <v>117.53543170559095</v>
          </cell>
          <cell r="CV68">
            <v>7.4401326963906484</v>
          </cell>
          <cell r="CW68">
            <v>123.26091059212081</v>
          </cell>
          <cell r="CX68">
            <v>107.69444444444446</v>
          </cell>
          <cell r="CY68">
            <v>112.63370075489503</v>
          </cell>
          <cell r="DA68" t="str">
            <v>DJPLIT</v>
          </cell>
          <cell r="DB68">
            <v>104.05555555555556</v>
          </cell>
          <cell r="DC68">
            <v>115.13457714083511</v>
          </cell>
          <cell r="DD68">
            <v>115.13457714083511</v>
          </cell>
          <cell r="DE68">
            <v>11.079021585279548</v>
          </cell>
          <cell r="DF68">
            <v>172701.86571125267</v>
          </cell>
          <cell r="DG68">
            <v>33127188.322070885</v>
          </cell>
          <cell r="DH68">
            <v>0.90189144368287777</v>
          </cell>
          <cell r="DI68" t="str">
            <v>B</v>
          </cell>
        </row>
        <row r="69">
          <cell r="D69" t="str">
            <v>ZFR4OZ</v>
          </cell>
          <cell r="E69">
            <v>554.4</v>
          </cell>
          <cell r="F69">
            <v>7.3</v>
          </cell>
          <cell r="G69">
            <v>7.2999992370605469</v>
          </cell>
          <cell r="H69">
            <v>7.2999992370605469</v>
          </cell>
          <cell r="I69">
            <v>7.2999992370605469</v>
          </cell>
          <cell r="J69">
            <v>7.2999992370605469</v>
          </cell>
          <cell r="K69">
            <v>11706</v>
          </cell>
          <cell r="L69">
            <v>16373</v>
          </cell>
          <cell r="M69">
            <v>8170</v>
          </cell>
          <cell r="N69">
            <v>7929</v>
          </cell>
          <cell r="O69">
            <v>11447.000000000002</v>
          </cell>
          <cell r="P69">
            <v>11775</v>
          </cell>
          <cell r="Q69">
            <v>12677.000000000002</v>
          </cell>
          <cell r="R69">
            <v>12986</v>
          </cell>
          <cell r="S69">
            <v>13566</v>
          </cell>
          <cell r="T69">
            <v>5604</v>
          </cell>
          <cell r="U69">
            <v>8281</v>
          </cell>
          <cell r="V69">
            <v>8217</v>
          </cell>
          <cell r="W69">
            <v>8198</v>
          </cell>
          <cell r="X69">
            <v>7611.0000000000009</v>
          </cell>
          <cell r="Y69">
            <v>10938</v>
          </cell>
          <cell r="Z69">
            <v>6303</v>
          </cell>
          <cell r="AA69">
            <v>8220</v>
          </cell>
          <cell r="AB69">
            <v>9834.9999999999964</v>
          </cell>
          <cell r="AC69">
            <v>7638.0000000000064</v>
          </cell>
          <cell r="AD69">
            <v>4937.9999999999991</v>
          </cell>
          <cell r="AE69">
            <v>8956.9999999999982</v>
          </cell>
          <cell r="AF69">
            <v>7831.0000000000009</v>
          </cell>
          <cell r="AG69">
            <v>7396.0095890410967</v>
          </cell>
          <cell r="AH69">
            <v>7486.678082191781</v>
          </cell>
          <cell r="AI69">
            <v>5805.2260273972615</v>
          </cell>
          <cell r="AJ69">
            <v>8134.3479452054771</v>
          </cell>
          <cell r="AK69">
            <v>7023.5684931506858</v>
          </cell>
          <cell r="AL69">
            <v>6986.335616438354</v>
          </cell>
          <cell r="AM69">
            <v>8612.1712328767135</v>
          </cell>
          <cell r="AN69">
            <v>7772.3630136986258</v>
          </cell>
          <cell r="AO69">
            <v>7172.5000000000027</v>
          </cell>
          <cell r="AP69">
            <v>7843.7260273972588</v>
          </cell>
          <cell r="AQ69">
            <v>8114.6986301369861</v>
          </cell>
          <cell r="AR69">
            <v>5057.0465753424623</v>
          </cell>
          <cell r="AS69">
            <v>6415.9452054794492</v>
          </cell>
          <cell r="AT69">
            <v>5852.5219178082107</v>
          </cell>
          <cell r="AU69">
            <v>7494.3356164383549</v>
          </cell>
          <cell r="AV69">
            <v>7769.9246575342431</v>
          </cell>
          <cell r="AW69">
            <v>10523.636986301373</v>
          </cell>
          <cell r="AX69">
            <v>7185.568493150683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162.58333333333334</v>
          </cell>
          <cell r="BE69">
            <v>227.40277777777777</v>
          </cell>
          <cell r="BF69">
            <v>113.47222222222223</v>
          </cell>
          <cell r="BG69">
            <v>110.125</v>
          </cell>
          <cell r="BH69">
            <v>158.98611111111114</v>
          </cell>
          <cell r="BI69">
            <v>163.54166666666666</v>
          </cell>
          <cell r="BJ69">
            <v>176.06944444444446</v>
          </cell>
          <cell r="BK69">
            <v>180.36111111111111</v>
          </cell>
          <cell r="BL69">
            <v>188.41666666666666</v>
          </cell>
          <cell r="BM69">
            <v>77.833333333333329</v>
          </cell>
          <cell r="BN69">
            <v>115.01388888888889</v>
          </cell>
          <cell r="BO69">
            <v>114.125</v>
          </cell>
          <cell r="BP69">
            <v>113.86111111111111</v>
          </cell>
          <cell r="BQ69">
            <v>105.70833333333334</v>
          </cell>
          <cell r="BR69">
            <v>151.91666666666666</v>
          </cell>
          <cell r="BS69">
            <v>87.541666666666671</v>
          </cell>
          <cell r="BT69">
            <v>114.16666666666667</v>
          </cell>
          <cell r="BU69">
            <v>136.59722222222217</v>
          </cell>
          <cell r="BV69">
            <v>106.08333333333343</v>
          </cell>
          <cell r="BW69">
            <v>68.583333333333314</v>
          </cell>
          <cell r="BX69">
            <v>124.40277777777776</v>
          </cell>
          <cell r="BY69">
            <v>108.7638888888889</v>
          </cell>
          <cell r="BZ69">
            <v>102.72235540334856</v>
          </cell>
          <cell r="CA69">
            <v>103.9816400304414</v>
          </cell>
          <cell r="CB69">
            <v>80.628139269406404</v>
          </cell>
          <cell r="CC69">
            <v>112.97705479452051</v>
          </cell>
          <cell r="CD69">
            <v>97.549562404870642</v>
          </cell>
          <cell r="CE69">
            <v>97.03243911719936</v>
          </cell>
          <cell r="CF69">
            <v>119.6134893455099</v>
          </cell>
          <cell r="CG69">
            <v>107.9494863013698</v>
          </cell>
          <cell r="CH69">
            <v>99.6180555555556</v>
          </cell>
          <cell r="CI69">
            <v>108.94063926940638</v>
          </cell>
          <cell r="CJ69">
            <v>112.70414764079148</v>
          </cell>
          <cell r="CK69">
            <v>70.236757990867531</v>
          </cell>
          <cell r="CL69">
            <v>89.110350076103458</v>
          </cell>
          <cell r="CM69">
            <v>81.285026636225155</v>
          </cell>
          <cell r="CN69">
            <v>104.08799467275493</v>
          </cell>
          <cell r="CO69">
            <v>107.91562024353115</v>
          </cell>
          <cell r="CP69">
            <v>146.16162480974128</v>
          </cell>
          <cell r="CQ69">
            <v>99.799562404870585</v>
          </cell>
          <cell r="CR69">
            <v>99.799560546875</v>
          </cell>
          <cell r="CS69">
            <v>119.38841324200912</v>
          </cell>
          <cell r="CT69">
            <v>88.334070585996912</v>
          </cell>
          <cell r="CU69">
            <v>103.72130263825466</v>
          </cell>
          <cell r="CV69">
            <v>-16.78320807965504</v>
          </cell>
          <cell r="CW69">
            <v>97.762880517503731</v>
          </cell>
          <cell r="CX69">
            <v>105.11727866565195</v>
          </cell>
          <cell r="CY69">
            <v>99.670297437848788</v>
          </cell>
          <cell r="DA69" t="str">
            <v>ZFR4OZ</v>
          </cell>
          <cell r="DB69">
            <v>102.51968543886346</v>
          </cell>
          <cell r="DC69">
            <v>105.11727866565195</v>
          </cell>
          <cell r="DD69">
            <v>105.11727866565195</v>
          </cell>
          <cell r="DE69">
            <v>2.59759322678849</v>
          </cell>
          <cell r="DF69">
            <v>58277.019292237441</v>
          </cell>
          <cell r="DG69">
            <v>33185465.341363125</v>
          </cell>
          <cell r="DH69">
            <v>0.9034780421153199</v>
          </cell>
          <cell r="DI69" t="str">
            <v>B</v>
          </cell>
        </row>
        <row r="70">
          <cell r="D70" t="str">
            <v>ZGC900</v>
          </cell>
          <cell r="E70">
            <v>866.40000000000009</v>
          </cell>
          <cell r="F70">
            <v>35.5</v>
          </cell>
          <cell r="G70">
            <v>35.5</v>
          </cell>
          <cell r="H70">
            <v>35.5</v>
          </cell>
          <cell r="I70">
            <v>35.5</v>
          </cell>
          <cell r="J70">
            <v>35.5</v>
          </cell>
          <cell r="K70">
            <v>2525</v>
          </cell>
          <cell r="L70">
            <v>1853</v>
          </cell>
          <cell r="M70">
            <v>2053</v>
          </cell>
          <cell r="N70">
            <v>1916</v>
          </cell>
          <cell r="O70">
            <v>1891</v>
          </cell>
          <cell r="P70">
            <v>2605</v>
          </cell>
          <cell r="Q70">
            <v>2406</v>
          </cell>
          <cell r="R70">
            <v>1476</v>
          </cell>
          <cell r="S70">
            <v>2329</v>
          </cell>
          <cell r="T70">
            <v>2128</v>
          </cell>
          <cell r="U70">
            <v>2737</v>
          </cell>
          <cell r="V70">
            <v>1201</v>
          </cell>
          <cell r="W70">
            <v>1598</v>
          </cell>
          <cell r="X70">
            <v>2265</v>
          </cell>
          <cell r="Y70">
            <v>2333</v>
          </cell>
          <cell r="Z70">
            <v>2438</v>
          </cell>
          <cell r="AA70">
            <v>2255</v>
          </cell>
          <cell r="AB70">
            <v>1890</v>
          </cell>
          <cell r="AC70">
            <v>1583</v>
          </cell>
          <cell r="AD70">
            <v>1134</v>
          </cell>
          <cell r="AE70">
            <v>2338</v>
          </cell>
          <cell r="AF70">
            <v>1844</v>
          </cell>
          <cell r="AG70">
            <v>1742</v>
          </cell>
          <cell r="AH70">
            <v>1855</v>
          </cell>
          <cell r="AI70">
            <v>1558</v>
          </cell>
          <cell r="AJ70">
            <v>2634</v>
          </cell>
          <cell r="AK70">
            <v>3040</v>
          </cell>
          <cell r="AL70">
            <v>1891</v>
          </cell>
          <cell r="AM70">
            <v>2054</v>
          </cell>
          <cell r="AN70">
            <v>2036.0278873239433</v>
          </cell>
          <cell r="AO70">
            <v>2133</v>
          </cell>
          <cell r="AP70">
            <v>1222</v>
          </cell>
          <cell r="AQ70">
            <v>2787</v>
          </cell>
          <cell r="AR70">
            <v>2214</v>
          </cell>
          <cell r="AS70">
            <v>1542</v>
          </cell>
          <cell r="AT70">
            <v>2305.7794366197186</v>
          </cell>
          <cell r="AU70">
            <v>2386.9661971830988</v>
          </cell>
          <cell r="AV70">
            <v>1943.739718309859</v>
          </cell>
          <cell r="AW70">
            <v>2122.6383098591546</v>
          </cell>
          <cell r="AX70">
            <v>2085.8539436619717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105.20833333333333</v>
          </cell>
          <cell r="BE70">
            <v>77.208333333333329</v>
          </cell>
          <cell r="BF70">
            <v>85.541666666666671</v>
          </cell>
          <cell r="BG70">
            <v>79.833333333333329</v>
          </cell>
          <cell r="BH70">
            <v>78.791666666666671</v>
          </cell>
          <cell r="BI70">
            <v>108.54166666666667</v>
          </cell>
          <cell r="BJ70">
            <v>100.25</v>
          </cell>
          <cell r="BK70">
            <v>61.5</v>
          </cell>
          <cell r="BL70">
            <v>97.041666666666671</v>
          </cell>
          <cell r="BM70">
            <v>88.666666666666671</v>
          </cell>
          <cell r="BN70">
            <v>114.04166666666667</v>
          </cell>
          <cell r="BO70">
            <v>50.041666666666664</v>
          </cell>
          <cell r="BP70">
            <v>66.583333333333329</v>
          </cell>
          <cell r="BQ70">
            <v>94.375</v>
          </cell>
          <cell r="BR70">
            <v>97.208333333333329</v>
          </cell>
          <cell r="BS70">
            <v>101.58333333333333</v>
          </cell>
          <cell r="BT70">
            <v>93.958333333333329</v>
          </cell>
          <cell r="BU70">
            <v>78.75</v>
          </cell>
          <cell r="BV70">
            <v>65.958333333333329</v>
          </cell>
          <cell r="BW70">
            <v>47.25</v>
          </cell>
          <cell r="BX70">
            <v>97.416666666666671</v>
          </cell>
          <cell r="BY70">
            <v>76.833333333333329</v>
          </cell>
          <cell r="BZ70">
            <v>72.583333333333329</v>
          </cell>
          <cell r="CA70">
            <v>77.291666666666671</v>
          </cell>
          <cell r="CB70">
            <v>64.916666666666671</v>
          </cell>
          <cell r="CC70">
            <v>109.75</v>
          </cell>
          <cell r="CD70">
            <v>126.66666666666667</v>
          </cell>
          <cell r="CE70">
            <v>78.791666666666671</v>
          </cell>
          <cell r="CF70">
            <v>85.583333333333329</v>
          </cell>
          <cell r="CG70">
            <v>84.83449530516431</v>
          </cell>
          <cell r="CH70">
            <v>88.875</v>
          </cell>
          <cell r="CI70">
            <v>50.916666666666664</v>
          </cell>
          <cell r="CJ70">
            <v>116.125</v>
          </cell>
          <cell r="CK70">
            <v>92.25</v>
          </cell>
          <cell r="CL70">
            <v>64.25</v>
          </cell>
          <cell r="CM70">
            <v>96.074143192488279</v>
          </cell>
          <cell r="CN70">
            <v>99.45692488262911</v>
          </cell>
          <cell r="CO70">
            <v>80.989154929577452</v>
          </cell>
          <cell r="CP70">
            <v>88.443262910798111</v>
          </cell>
          <cell r="CQ70">
            <v>86.910580985915487</v>
          </cell>
          <cell r="CR70">
            <v>86.9105224609375</v>
          </cell>
          <cell r="CS70">
            <v>89.629780907668234</v>
          </cell>
          <cell r="CT70">
            <v>92.174785798122073</v>
          </cell>
          <cell r="CU70">
            <v>85.54913732394364</v>
          </cell>
          <cell r="CV70">
            <v>6.2301476917057954</v>
          </cell>
          <cell r="CW70">
            <v>92.173407668231619</v>
          </cell>
          <cell r="CX70">
            <v>85.944638106416278</v>
          </cell>
          <cell r="CY70">
            <v>88.734420970266044</v>
          </cell>
          <cell r="DA70" t="str">
            <v>ZGC900</v>
          </cell>
          <cell r="DB70">
            <v>105.06944444444443</v>
          </cell>
          <cell r="DC70">
            <v>92.174785798122073</v>
          </cell>
          <cell r="DD70">
            <v>105.06944444444443</v>
          </cell>
          <cell r="DE70">
            <v>-12.894658646322355</v>
          </cell>
          <cell r="DF70">
            <v>91032.166666666657</v>
          </cell>
          <cell r="DG70">
            <v>33276497.508029792</v>
          </cell>
          <cell r="DH70">
            <v>0.90595640313462444</v>
          </cell>
          <cell r="DI70" t="str">
            <v>C</v>
          </cell>
        </row>
        <row r="71">
          <cell r="D71" t="str">
            <v>PRN050</v>
          </cell>
          <cell r="E71">
            <v>612</v>
          </cell>
          <cell r="F71">
            <v>16.2</v>
          </cell>
          <cell r="G71">
            <v>16.199996948242187</v>
          </cell>
          <cell r="H71">
            <v>16.199996948242187</v>
          </cell>
          <cell r="I71">
            <v>16.199996948242187</v>
          </cell>
          <cell r="J71">
            <v>16.199996948242187</v>
          </cell>
          <cell r="K71">
            <v>3421</v>
          </cell>
          <cell r="L71">
            <v>4477</v>
          </cell>
          <cell r="M71">
            <v>3916</v>
          </cell>
          <cell r="N71">
            <v>3003</v>
          </cell>
          <cell r="O71">
            <v>2486</v>
          </cell>
          <cell r="P71">
            <v>4779</v>
          </cell>
          <cell r="Q71">
            <v>3559.0000000000005</v>
          </cell>
          <cell r="R71">
            <v>3607.0000000000005</v>
          </cell>
          <cell r="S71">
            <v>2031</v>
          </cell>
          <cell r="T71">
            <v>3598</v>
          </cell>
          <cell r="U71">
            <v>4413.0000000000009</v>
          </cell>
          <cell r="V71">
            <v>1552.0000000000002</v>
          </cell>
          <cell r="W71">
            <v>3173</v>
          </cell>
          <cell r="X71">
            <v>3712.0000000000005</v>
          </cell>
          <cell r="Y71">
            <v>4801</v>
          </cell>
          <cell r="Z71">
            <v>3501</v>
          </cell>
          <cell r="AA71">
            <v>4620</v>
          </cell>
          <cell r="AB71">
            <v>1398.0000000000016</v>
          </cell>
          <cell r="AC71">
            <v>3376.9999999999941</v>
          </cell>
          <cell r="AD71">
            <v>2351.0000000000009</v>
          </cell>
          <cell r="AE71">
            <v>3966.9993827160429</v>
          </cell>
          <cell r="AF71">
            <v>2818.9999999999986</v>
          </cell>
          <cell r="AG71">
            <v>2885.3333333333289</v>
          </cell>
          <cell r="AH71">
            <v>1963.3598765432109</v>
          </cell>
          <cell r="AI71">
            <v>3294.4796296296277</v>
          </cell>
          <cell r="AJ71">
            <v>3060.598765432097</v>
          </cell>
          <cell r="AK71">
            <v>3447.9999999999982</v>
          </cell>
          <cell r="AL71">
            <v>3409.9999999999968</v>
          </cell>
          <cell r="AM71">
            <v>3051.9999999999973</v>
          </cell>
          <cell r="AN71">
            <v>4246.3827160493838</v>
          </cell>
          <cell r="AO71">
            <v>4244.7530864197533</v>
          </cell>
          <cell r="AP71">
            <v>3657.0987654320988</v>
          </cell>
          <cell r="AQ71">
            <v>2219.4444444444443</v>
          </cell>
          <cell r="AR71">
            <v>2761.1987654320988</v>
          </cell>
          <cell r="AS71">
            <v>1038.8469135802472</v>
          </cell>
          <cell r="AT71">
            <v>2699.872839506173</v>
          </cell>
          <cell r="AU71">
            <v>1823.3444444444449</v>
          </cell>
          <cell r="AV71">
            <v>1765.1456790123461</v>
          </cell>
          <cell r="AW71">
            <v>3513.3962962962978</v>
          </cell>
          <cell r="AX71">
            <v>2266.9674897119348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95.027777777777771</v>
          </cell>
          <cell r="BE71">
            <v>124.36111111111111</v>
          </cell>
          <cell r="BF71">
            <v>108.77777777777777</v>
          </cell>
          <cell r="BG71">
            <v>83.416666666666671</v>
          </cell>
          <cell r="BH71">
            <v>69.055555555555557</v>
          </cell>
          <cell r="BI71">
            <v>132.75</v>
          </cell>
          <cell r="BJ71">
            <v>98.861111111111128</v>
          </cell>
          <cell r="BK71">
            <v>100.19444444444446</v>
          </cell>
          <cell r="BL71">
            <v>56.416666666666664</v>
          </cell>
          <cell r="BM71">
            <v>99.944444444444443</v>
          </cell>
          <cell r="BN71">
            <v>122.58333333333336</v>
          </cell>
          <cell r="BO71">
            <v>43.111111111111114</v>
          </cell>
          <cell r="BP71">
            <v>88.138888888888886</v>
          </cell>
          <cell r="BQ71">
            <v>103.11111111111113</v>
          </cell>
          <cell r="BR71">
            <v>133.36111111111111</v>
          </cell>
          <cell r="BS71">
            <v>97.25</v>
          </cell>
          <cell r="BT71">
            <v>128.33333333333334</v>
          </cell>
          <cell r="BU71">
            <v>38.833333333333378</v>
          </cell>
          <cell r="BV71">
            <v>93.805555555555387</v>
          </cell>
          <cell r="BW71">
            <v>65.305555555555586</v>
          </cell>
          <cell r="BX71">
            <v>110.19442729766786</v>
          </cell>
          <cell r="BY71">
            <v>78.305555555555515</v>
          </cell>
          <cell r="BZ71">
            <v>80.148148148148024</v>
          </cell>
          <cell r="CA71">
            <v>54.537774348422523</v>
          </cell>
          <cell r="CB71">
            <v>91.513323045267441</v>
          </cell>
          <cell r="CC71">
            <v>85.016632373113808</v>
          </cell>
          <cell r="CD71">
            <v>95.777777777777729</v>
          </cell>
          <cell r="CE71">
            <v>94.722222222222129</v>
          </cell>
          <cell r="CF71">
            <v>84.7777777777777</v>
          </cell>
          <cell r="CG71">
            <v>117.95507544581622</v>
          </cell>
          <cell r="CH71">
            <v>117.90980795610426</v>
          </cell>
          <cell r="CI71">
            <v>101.58607681755831</v>
          </cell>
          <cell r="CJ71">
            <v>61.651234567901234</v>
          </cell>
          <cell r="CK71">
            <v>76.699965706447188</v>
          </cell>
          <cell r="CL71">
            <v>28.856858710562424</v>
          </cell>
          <cell r="CM71">
            <v>74.996467764060355</v>
          </cell>
          <cell r="CN71">
            <v>50.648456790123468</v>
          </cell>
          <cell r="CO71">
            <v>49.031824417009616</v>
          </cell>
          <cell r="CP71">
            <v>97.594341563786045</v>
          </cell>
          <cell r="CQ71">
            <v>62.971319158664848</v>
          </cell>
          <cell r="CR71">
            <v>62.9713134765625</v>
          </cell>
          <cell r="CS71">
            <v>65.75820759030637</v>
          </cell>
          <cell r="CT71">
            <v>60.551131687242801</v>
          </cell>
          <cell r="CU71">
            <v>79.702509144947413</v>
          </cell>
          <cell r="CV71">
            <v>-41.570324645633249</v>
          </cell>
          <cell r="CW71">
            <v>58.225582990397811</v>
          </cell>
          <cell r="CX71">
            <v>102.12145633287605</v>
          </cell>
          <cell r="CY71">
            <v>79.551128829446711</v>
          </cell>
          <cell r="DA71" t="str">
            <v>PRN050</v>
          </cell>
          <cell r="DB71">
            <v>91.838877457704598</v>
          </cell>
          <cell r="DC71">
            <v>102.12145633287605</v>
          </cell>
          <cell r="DD71">
            <v>102.12145633287605</v>
          </cell>
          <cell r="DE71">
            <v>10.282578875171453</v>
          </cell>
          <cell r="DF71">
            <v>62498.331275720142</v>
          </cell>
          <cell r="DG71">
            <v>33338995.839305513</v>
          </cell>
          <cell r="DH71">
            <v>0.90765792726260108</v>
          </cell>
          <cell r="DI71" t="str">
            <v>C</v>
          </cell>
        </row>
        <row r="72">
          <cell r="D72" t="str">
            <v>ZPL900</v>
          </cell>
          <cell r="E72">
            <v>1015.1999999999999</v>
          </cell>
          <cell r="F72">
            <v>41.5</v>
          </cell>
          <cell r="G72">
            <v>41.5</v>
          </cell>
          <cell r="H72">
            <v>41.5</v>
          </cell>
          <cell r="I72">
            <v>41.5</v>
          </cell>
          <cell r="J72">
            <v>41.5</v>
          </cell>
          <cell r="K72">
            <v>3184.9108433734937</v>
          </cell>
          <cell r="L72">
            <v>2035.5566265060243</v>
          </cell>
          <cell r="M72">
            <v>1975.5734939759036</v>
          </cell>
          <cell r="N72">
            <v>1136.7771084337348</v>
          </cell>
          <cell r="O72">
            <v>2795.9879518072289</v>
          </cell>
          <cell r="P72">
            <v>2972.0674698795183</v>
          </cell>
          <cell r="Q72">
            <v>2744.7120481927714</v>
          </cell>
          <cell r="R72">
            <v>2003.6301204819276</v>
          </cell>
          <cell r="S72">
            <v>3559.3216867469882</v>
          </cell>
          <cell r="T72">
            <v>2933.3421686746988</v>
          </cell>
          <cell r="U72">
            <v>3108.3903614457831</v>
          </cell>
          <cell r="V72">
            <v>548.26024096385538</v>
          </cell>
          <cell r="W72">
            <v>2458.3578313253015</v>
          </cell>
          <cell r="X72">
            <v>2068.3253012048194</v>
          </cell>
          <cell r="Y72">
            <v>3170.7156626506026</v>
          </cell>
          <cell r="Z72">
            <v>3403.7156626506026</v>
          </cell>
          <cell r="AA72">
            <v>2185.1301204819274</v>
          </cell>
          <cell r="AB72">
            <v>2430.2277108433736</v>
          </cell>
          <cell r="AC72">
            <v>2491</v>
          </cell>
          <cell r="AD72">
            <v>1972</v>
          </cell>
          <cell r="AE72">
            <v>2478</v>
          </cell>
          <cell r="AF72">
            <v>2496</v>
          </cell>
          <cell r="AG72">
            <v>2712.000481927711</v>
          </cell>
          <cell r="AH72">
            <v>2057</v>
          </cell>
          <cell r="AI72">
            <v>2542</v>
          </cell>
          <cell r="AJ72">
            <v>2072</v>
          </cell>
          <cell r="AK72">
            <v>2430</v>
          </cell>
          <cell r="AL72">
            <v>1847.0228915662649</v>
          </cell>
          <cell r="AM72">
            <v>2167</v>
          </cell>
          <cell r="AN72">
            <v>2245</v>
          </cell>
          <cell r="AO72">
            <v>2223</v>
          </cell>
          <cell r="AP72">
            <v>2176</v>
          </cell>
          <cell r="AQ72">
            <v>2791</v>
          </cell>
          <cell r="AR72">
            <v>2328.0002409638555</v>
          </cell>
          <cell r="AS72">
            <v>2429.54</v>
          </cell>
          <cell r="AT72">
            <v>2237.36</v>
          </cell>
          <cell r="AU72">
            <v>1699.1007228915662</v>
          </cell>
          <cell r="AV72">
            <v>2299.0568674698793</v>
          </cell>
          <cell r="AW72">
            <v>2732.7939759036121</v>
          </cell>
          <cell r="AX72">
            <v>2287.6419678714856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132.70461847389558</v>
          </cell>
          <cell r="BE72">
            <v>84.814859437751011</v>
          </cell>
          <cell r="BF72">
            <v>82.315562248995988</v>
          </cell>
          <cell r="BG72">
            <v>47.365712851405618</v>
          </cell>
          <cell r="BH72">
            <v>116.49949799196787</v>
          </cell>
          <cell r="BI72">
            <v>123.83614457831327</v>
          </cell>
          <cell r="BJ72">
            <v>114.36300200803214</v>
          </cell>
          <cell r="BK72">
            <v>83.484588353413656</v>
          </cell>
          <cell r="BL72">
            <v>148.3050702811245</v>
          </cell>
          <cell r="BM72">
            <v>122.22259036144578</v>
          </cell>
          <cell r="BN72">
            <v>129.51626506024095</v>
          </cell>
          <cell r="BO72">
            <v>22.844176706827309</v>
          </cell>
          <cell r="BP72">
            <v>102.4315763052209</v>
          </cell>
          <cell r="BQ72">
            <v>86.180220883534147</v>
          </cell>
          <cell r="BR72">
            <v>132.11315261044177</v>
          </cell>
          <cell r="BS72">
            <v>141.82148594377512</v>
          </cell>
          <cell r="BT72">
            <v>91.047088353413642</v>
          </cell>
          <cell r="BU72">
            <v>101.25948795180723</v>
          </cell>
          <cell r="BV72">
            <v>103.79166666666667</v>
          </cell>
          <cell r="BW72">
            <v>82.166666666666671</v>
          </cell>
          <cell r="BX72">
            <v>103.25</v>
          </cell>
          <cell r="BY72">
            <v>104</v>
          </cell>
          <cell r="BZ72">
            <v>113.00002008032129</v>
          </cell>
          <cell r="CA72">
            <v>85.708333333333329</v>
          </cell>
          <cell r="CB72">
            <v>105.91666666666667</v>
          </cell>
          <cell r="CC72">
            <v>86.333333333333329</v>
          </cell>
          <cell r="CD72">
            <v>101.25</v>
          </cell>
          <cell r="CE72">
            <v>76.95928714859437</v>
          </cell>
          <cell r="CF72">
            <v>90.291666666666671</v>
          </cell>
          <cell r="CG72">
            <v>93.541666666666671</v>
          </cell>
          <cell r="CH72">
            <v>92.625</v>
          </cell>
          <cell r="CI72">
            <v>90.666666666666671</v>
          </cell>
          <cell r="CJ72">
            <v>116.29166666666667</v>
          </cell>
          <cell r="CK72">
            <v>97.000010040160646</v>
          </cell>
          <cell r="CL72">
            <v>101.23083333333334</v>
          </cell>
          <cell r="CM72">
            <v>93.223333333333343</v>
          </cell>
          <cell r="CN72">
            <v>70.795863453815258</v>
          </cell>
          <cell r="CO72">
            <v>95.7940361445783</v>
          </cell>
          <cell r="CP72">
            <v>113.86641566265051</v>
          </cell>
          <cell r="CQ72">
            <v>95.31841532797857</v>
          </cell>
          <cell r="CR72">
            <v>95.318359375</v>
          </cell>
          <cell r="CS72">
            <v>93.485438420348032</v>
          </cell>
          <cell r="CT72">
            <v>101.93646084337351</v>
          </cell>
          <cell r="CU72">
            <v>94.35720381526103</v>
          </cell>
          <cell r="CV72">
            <v>11.047412985274448</v>
          </cell>
          <cell r="CW72">
            <v>86.604410977242296</v>
          </cell>
          <cell r="CX72">
            <v>90.889047858099062</v>
          </cell>
          <cell r="CY72">
            <v>93.305835843373487</v>
          </cell>
          <cell r="DA72" t="str">
            <v>ZPL900</v>
          </cell>
          <cell r="DB72">
            <v>88.180873493975895</v>
          </cell>
          <cell r="DC72">
            <v>101.93646084337351</v>
          </cell>
          <cell r="DD72">
            <v>101.93646084337351</v>
          </cell>
          <cell r="DE72">
            <v>13.755587349397615</v>
          </cell>
          <cell r="DF72">
            <v>103485.89504819277</v>
          </cell>
          <cell r="DG72">
            <v>33442481.734353706</v>
          </cell>
          <cell r="DH72">
            <v>0.91047534244370321</v>
          </cell>
          <cell r="DI72" t="str">
            <v>C</v>
          </cell>
        </row>
        <row r="73">
          <cell r="D73" t="str">
            <v>SCM125</v>
          </cell>
          <cell r="E73">
            <v>1456.8000000000002</v>
          </cell>
          <cell r="F73">
            <v>28.9</v>
          </cell>
          <cell r="G73">
            <v>28.899993896484375</v>
          </cell>
          <cell r="H73">
            <v>28.899993896484375</v>
          </cell>
          <cell r="I73">
            <v>28.899993896484375</v>
          </cell>
          <cell r="J73">
            <v>28.899993896484375</v>
          </cell>
          <cell r="K73">
            <v>2477</v>
          </cell>
          <cell r="L73">
            <v>3994.0000000000005</v>
          </cell>
          <cell r="M73">
            <v>4251</v>
          </cell>
          <cell r="N73">
            <v>3027.0000000000005</v>
          </cell>
          <cell r="O73">
            <v>4368</v>
          </cell>
          <cell r="P73">
            <v>3229.0000000000005</v>
          </cell>
          <cell r="Q73">
            <v>2534.0000000000005</v>
          </cell>
          <cell r="R73">
            <v>1979</v>
          </cell>
          <cell r="S73">
            <v>2906</v>
          </cell>
          <cell r="T73">
            <v>3611</v>
          </cell>
          <cell r="U73">
            <v>2845</v>
          </cell>
          <cell r="V73">
            <v>4375</v>
          </cell>
          <cell r="W73">
            <v>2835</v>
          </cell>
          <cell r="X73">
            <v>4497</v>
          </cell>
          <cell r="Y73">
            <v>3735</v>
          </cell>
          <cell r="Z73">
            <v>4216</v>
          </cell>
          <cell r="AA73">
            <v>3588</v>
          </cell>
          <cell r="AB73">
            <v>3801.9999999999982</v>
          </cell>
          <cell r="AC73">
            <v>4218.9999999999982</v>
          </cell>
          <cell r="AD73">
            <v>2705.9999999999995</v>
          </cell>
          <cell r="AE73">
            <v>4167.9996539792364</v>
          </cell>
          <cell r="AF73">
            <v>3735.9999999999973</v>
          </cell>
          <cell r="AG73">
            <v>3759.0000000000005</v>
          </cell>
          <cell r="AH73">
            <v>3737.9999999999964</v>
          </cell>
          <cell r="AI73">
            <v>4992.9999999999945</v>
          </cell>
          <cell r="AJ73">
            <v>4841.9910034602053</v>
          </cell>
          <cell r="AK73">
            <v>3867.9999999999991</v>
          </cell>
          <cell r="AL73">
            <v>5080.9999999999973</v>
          </cell>
          <cell r="AM73">
            <v>3984</v>
          </cell>
          <cell r="AN73">
            <v>4099.9999999999973</v>
          </cell>
          <cell r="AO73">
            <v>4644.9999999999982</v>
          </cell>
          <cell r="AP73">
            <v>4373.9999999999973</v>
          </cell>
          <cell r="AQ73">
            <v>3638.9999999999977</v>
          </cell>
          <cell r="AR73">
            <v>3766.8003460207597</v>
          </cell>
          <cell r="AS73">
            <v>4166.8602076124571</v>
          </cell>
          <cell r="AT73">
            <v>4427.792041522488</v>
          </cell>
          <cell r="AU73">
            <v>4806.0207612456734</v>
          </cell>
          <cell r="AV73">
            <v>4663.9217993079574</v>
          </cell>
          <cell r="AW73">
            <v>6820.8411764705907</v>
          </cell>
          <cell r="AX73">
            <v>4775.3727220299879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51.604166666666664</v>
          </cell>
          <cell r="BE73">
            <v>83.208333333333343</v>
          </cell>
          <cell r="BF73">
            <v>88.5625</v>
          </cell>
          <cell r="BG73">
            <v>63.062500000000007</v>
          </cell>
          <cell r="BH73">
            <v>91</v>
          </cell>
          <cell r="BI73">
            <v>67.270833333333343</v>
          </cell>
          <cell r="BJ73">
            <v>52.791666666666679</v>
          </cell>
          <cell r="BK73">
            <v>41.229166666666664</v>
          </cell>
          <cell r="BL73">
            <v>60.541666666666664</v>
          </cell>
          <cell r="BM73">
            <v>75.229166666666671</v>
          </cell>
          <cell r="BN73">
            <v>59.270833333333336</v>
          </cell>
          <cell r="BO73">
            <v>91.145833333333329</v>
          </cell>
          <cell r="BP73">
            <v>59.0625</v>
          </cell>
          <cell r="BQ73">
            <v>93.6875</v>
          </cell>
          <cell r="BR73">
            <v>77.8125</v>
          </cell>
          <cell r="BS73">
            <v>87.833333333333329</v>
          </cell>
          <cell r="BT73">
            <v>74.75</v>
          </cell>
          <cell r="BU73">
            <v>79.2083333333333</v>
          </cell>
          <cell r="BV73">
            <v>87.8958333333333</v>
          </cell>
          <cell r="BW73">
            <v>56.374999999999993</v>
          </cell>
          <cell r="BX73">
            <v>86.833326124567421</v>
          </cell>
          <cell r="BY73">
            <v>77.833333333333272</v>
          </cell>
          <cell r="BZ73">
            <v>78.312500000000014</v>
          </cell>
          <cell r="CA73">
            <v>77.874999999999929</v>
          </cell>
          <cell r="CB73">
            <v>104.02083333333321</v>
          </cell>
          <cell r="CC73">
            <v>100.87481257208761</v>
          </cell>
          <cell r="CD73">
            <v>80.583333333333314</v>
          </cell>
          <cell r="CE73">
            <v>105.85416666666661</v>
          </cell>
          <cell r="CF73">
            <v>83</v>
          </cell>
          <cell r="CG73">
            <v>85.416666666666615</v>
          </cell>
          <cell r="CH73">
            <v>96.7708333333333</v>
          </cell>
          <cell r="CI73">
            <v>91.124999999999943</v>
          </cell>
          <cell r="CJ73">
            <v>75.812499999999957</v>
          </cell>
          <cell r="CK73">
            <v>78.475007208765831</v>
          </cell>
          <cell r="CL73">
            <v>86.809587658592861</v>
          </cell>
          <cell r="CM73">
            <v>92.245667531718496</v>
          </cell>
          <cell r="CN73">
            <v>100.12543252595152</v>
          </cell>
          <cell r="CO73">
            <v>97.165037485582445</v>
          </cell>
          <cell r="CP73">
            <v>142.10085784313731</v>
          </cell>
          <cell r="CQ73">
            <v>99.486931708958082</v>
          </cell>
          <cell r="CR73">
            <v>99.48687744140625</v>
          </cell>
          <cell r="CS73">
            <v>113.13044261822375</v>
          </cell>
          <cell r="CT73">
            <v>83.335690599769279</v>
          </cell>
          <cell r="CU73">
            <v>94.575063076701255</v>
          </cell>
          <cell r="CV73">
            <v>-7.122642733564021</v>
          </cell>
          <cell r="CW73">
            <v>96.512045847750827</v>
          </cell>
          <cell r="CX73">
            <v>90.4583333333333</v>
          </cell>
          <cell r="CY73">
            <v>89.448602700884237</v>
          </cell>
          <cell r="DA73" t="str">
            <v>SCM125</v>
          </cell>
          <cell r="DB73">
            <v>95.770770857362535</v>
          </cell>
          <cell r="DC73">
            <v>90.4583333333333</v>
          </cell>
          <cell r="DD73">
            <v>95.770770857362535</v>
          </cell>
          <cell r="DE73">
            <v>-5.3124375240292352</v>
          </cell>
          <cell r="DF73">
            <v>139518.85898500576</v>
          </cell>
          <cell r="DG73">
            <v>33582000.593338713</v>
          </cell>
          <cell r="DH73">
            <v>0.91427375913779796</v>
          </cell>
          <cell r="DI73" t="str">
            <v>C</v>
          </cell>
        </row>
        <row r="74">
          <cell r="D74" t="str">
            <v>SPH055</v>
          </cell>
          <cell r="E74">
            <v>1026</v>
          </cell>
          <cell r="F74">
            <v>13.2</v>
          </cell>
          <cell r="G74">
            <v>13.199996948242188</v>
          </cell>
          <cell r="H74">
            <v>13.199996948242188</v>
          </cell>
          <cell r="I74">
            <v>13.199996948242188</v>
          </cell>
          <cell r="J74">
            <v>13.199996948242188</v>
          </cell>
          <cell r="K74">
            <v>6250</v>
          </cell>
          <cell r="L74">
            <v>6868.0000000000009</v>
          </cell>
          <cell r="M74">
            <v>6184.0000000000009</v>
          </cell>
          <cell r="N74">
            <v>6950</v>
          </cell>
          <cell r="O74">
            <v>5474.0000000000009</v>
          </cell>
          <cell r="P74">
            <v>6231</v>
          </cell>
          <cell r="Q74">
            <v>8096</v>
          </cell>
          <cell r="R74">
            <v>2597.0000000000005</v>
          </cell>
          <cell r="S74">
            <v>4485</v>
          </cell>
          <cell r="T74">
            <v>4611</v>
          </cell>
          <cell r="U74">
            <v>5128.0000000000009</v>
          </cell>
          <cell r="V74">
            <v>1530</v>
          </cell>
          <cell r="W74">
            <v>6075</v>
          </cell>
          <cell r="X74">
            <v>8390</v>
          </cell>
          <cell r="Y74">
            <v>7310</v>
          </cell>
          <cell r="Z74">
            <v>7911</v>
          </cell>
          <cell r="AA74">
            <v>6328.0000000000009</v>
          </cell>
          <cell r="AB74">
            <v>4973.0000000000018</v>
          </cell>
          <cell r="AC74">
            <v>6378.9999999999827</v>
          </cell>
          <cell r="AD74">
            <v>4268</v>
          </cell>
          <cell r="AE74">
            <v>5915.99999999999</v>
          </cell>
          <cell r="AF74">
            <v>6415.9999999999891</v>
          </cell>
          <cell r="AG74">
            <v>6336.0181818181727</v>
          </cell>
          <cell r="AH74">
            <v>6574.9999999999891</v>
          </cell>
          <cell r="AI74">
            <v>8086.9999999999854</v>
          </cell>
          <cell r="AJ74">
            <v>8012.0015151514999</v>
          </cell>
          <cell r="AK74">
            <v>6062.015909090901</v>
          </cell>
          <cell r="AL74">
            <v>6324.9999999999936</v>
          </cell>
          <cell r="AM74">
            <v>8082.9999999999845</v>
          </cell>
          <cell r="AN74">
            <v>6944.9999999999918</v>
          </cell>
          <cell r="AO74">
            <v>7027.9999999999891</v>
          </cell>
          <cell r="AP74">
            <v>6213.9999999999955</v>
          </cell>
          <cell r="AQ74">
            <v>5065.0000000000036</v>
          </cell>
          <cell r="AR74">
            <v>3521.1196969696998</v>
          </cell>
          <cell r="AS74">
            <v>3756.559848484852</v>
          </cell>
          <cell r="AT74">
            <v>4876.3787878787871</v>
          </cell>
          <cell r="AU74">
            <v>6069.7810606060657</v>
          </cell>
          <cell r="AV74">
            <v>6307.0590909090961</v>
          </cell>
          <cell r="AW74">
            <v>8405.8393939393864</v>
          </cell>
          <cell r="AX74">
            <v>5489.4563131313143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86.805555555555557</v>
          </cell>
          <cell r="BE74">
            <v>95.3888888888889</v>
          </cell>
          <cell r="BF74">
            <v>85.8888888888889</v>
          </cell>
          <cell r="BG74">
            <v>96.527777777777771</v>
          </cell>
          <cell r="BH74">
            <v>76.027777777777786</v>
          </cell>
          <cell r="BI74">
            <v>86.541666666666671</v>
          </cell>
          <cell r="BJ74">
            <v>112.44444444444444</v>
          </cell>
          <cell r="BK74">
            <v>36.06944444444445</v>
          </cell>
          <cell r="BL74">
            <v>62.291666666666664</v>
          </cell>
          <cell r="BM74">
            <v>64.041666666666671</v>
          </cell>
          <cell r="BN74">
            <v>71.222222222222229</v>
          </cell>
          <cell r="BO74">
            <v>21.25</v>
          </cell>
          <cell r="BP74">
            <v>84.375</v>
          </cell>
          <cell r="BQ74">
            <v>116.52777777777777</v>
          </cell>
          <cell r="BR74">
            <v>101.52777777777777</v>
          </cell>
          <cell r="BS74">
            <v>109.875</v>
          </cell>
          <cell r="BT74">
            <v>87.8888888888889</v>
          </cell>
          <cell r="BU74">
            <v>69.069444444444471</v>
          </cell>
          <cell r="BV74">
            <v>88.597222222221987</v>
          </cell>
          <cell r="BW74">
            <v>59.277777777777779</v>
          </cell>
          <cell r="BX74">
            <v>82.166666666666529</v>
          </cell>
          <cell r="BY74">
            <v>89.111111111110958</v>
          </cell>
          <cell r="BZ74">
            <v>88.000252525252392</v>
          </cell>
          <cell r="CA74">
            <v>91.319444444444287</v>
          </cell>
          <cell r="CB74">
            <v>112.31944444444424</v>
          </cell>
          <cell r="CC74">
            <v>111.27779882154861</v>
          </cell>
          <cell r="CD74">
            <v>84.194665404040293</v>
          </cell>
          <cell r="CE74">
            <v>87.847222222222129</v>
          </cell>
          <cell r="CF74">
            <v>112.26388888888867</v>
          </cell>
          <cell r="CG74">
            <v>96.458333333333215</v>
          </cell>
          <cell r="CH74">
            <v>97.611111111110958</v>
          </cell>
          <cell r="CI74">
            <v>86.305555555555486</v>
          </cell>
          <cell r="CJ74">
            <v>70.347222222222271</v>
          </cell>
          <cell r="CK74">
            <v>48.904440235690274</v>
          </cell>
          <cell r="CL74">
            <v>52.174442340067387</v>
          </cell>
          <cell r="CM74">
            <v>67.727483164983155</v>
          </cell>
          <cell r="CN74">
            <v>84.3025147306398</v>
          </cell>
          <cell r="CO74">
            <v>87.598042929293001</v>
          </cell>
          <cell r="CP74">
            <v>116.74776936026926</v>
          </cell>
          <cell r="CQ74">
            <v>76.242448793490482</v>
          </cell>
          <cell r="CR74">
            <v>76.242431640625</v>
          </cell>
          <cell r="CS74">
            <v>96.21610900673403</v>
          </cell>
          <cell r="CT74">
            <v>59.788396990740765</v>
          </cell>
          <cell r="CU74">
            <v>84.024002174522948</v>
          </cell>
          <cell r="CV74">
            <v>-34.325065761784344</v>
          </cell>
          <cell r="CW74">
            <v>79.876013608305314</v>
          </cell>
          <cell r="CX74">
            <v>94.113462752525109</v>
          </cell>
          <cell r="CY74">
            <v>81.311243511503875</v>
          </cell>
          <cell r="DA74" t="str">
            <v>SPH055</v>
          </cell>
          <cell r="DB74">
            <v>94.439895482603788</v>
          </cell>
          <cell r="DC74">
            <v>94.113462752525109</v>
          </cell>
          <cell r="DD74">
            <v>94.439895482603788</v>
          </cell>
          <cell r="DE74">
            <v>-0.3264327300786789</v>
          </cell>
          <cell r="DF74">
            <v>96895.332765151485</v>
          </cell>
          <cell r="DG74">
            <v>33678895.926103868</v>
          </cell>
          <cell r="DH74">
            <v>0.91691174551636045</v>
          </cell>
          <cell r="DI74" t="str">
            <v>C</v>
          </cell>
        </row>
        <row r="75">
          <cell r="D75" t="str">
            <v>DOS240</v>
          </cell>
          <cell r="E75">
            <v>402</v>
          </cell>
          <cell r="F75">
            <v>30.9</v>
          </cell>
          <cell r="G75">
            <v>30.899993896484375</v>
          </cell>
          <cell r="H75">
            <v>30.899993896484375</v>
          </cell>
          <cell r="I75">
            <v>30.899993896484375</v>
          </cell>
          <cell r="J75">
            <v>30.899993896484375</v>
          </cell>
          <cell r="K75">
            <v>3344.1563855421687</v>
          </cell>
          <cell r="L75">
            <v>2137.3344578313254</v>
          </cell>
          <cell r="M75">
            <v>2074.352168674699</v>
          </cell>
          <cell r="N75">
            <v>1193.6159638554216</v>
          </cell>
          <cell r="O75">
            <v>2935.7873493975903</v>
          </cell>
          <cell r="P75">
            <v>3120.6708433734943</v>
          </cell>
          <cell r="Q75">
            <v>2881.9476506024102</v>
          </cell>
          <cell r="R75">
            <v>2103.8116265060239</v>
          </cell>
          <cell r="S75">
            <v>3737.2877710843377</v>
          </cell>
          <cell r="T75">
            <v>3080.0092771084337</v>
          </cell>
          <cell r="U75">
            <v>3263.8098795180726</v>
          </cell>
          <cell r="V75">
            <v>575.67325301204812</v>
          </cell>
          <cell r="W75">
            <v>2581.2757228915666</v>
          </cell>
          <cell r="X75">
            <v>2171.7415662650606</v>
          </cell>
          <cell r="Y75">
            <v>3329.251445783133</v>
          </cell>
          <cell r="Z75">
            <v>3573.9014457831327</v>
          </cell>
          <cell r="AA75">
            <v>1056</v>
          </cell>
          <cell r="AB75">
            <v>1162.0000000000002</v>
          </cell>
          <cell r="AC75">
            <v>1374.0000000000014</v>
          </cell>
          <cell r="AD75">
            <v>803.99999999999989</v>
          </cell>
          <cell r="AE75">
            <v>1043.0000000000002</v>
          </cell>
          <cell r="AF75">
            <v>1013.0000000000002</v>
          </cell>
          <cell r="AG75">
            <v>1155.0000000000002</v>
          </cell>
          <cell r="AH75">
            <v>820.99999999999977</v>
          </cell>
          <cell r="AI75">
            <v>1112.0000000000002</v>
          </cell>
          <cell r="AJ75">
            <v>948.99999999999966</v>
          </cell>
          <cell r="AK75">
            <v>909.99999999999966</v>
          </cell>
          <cell r="AL75">
            <v>991.99999999999989</v>
          </cell>
          <cell r="AM75">
            <v>938.99999999999989</v>
          </cell>
          <cell r="AN75">
            <v>973.00000000000034</v>
          </cell>
          <cell r="AO75">
            <v>1249.0000000000007</v>
          </cell>
          <cell r="AP75">
            <v>938.99999999999977</v>
          </cell>
          <cell r="AQ75">
            <v>954.99999999999977</v>
          </cell>
          <cell r="AR75">
            <v>970.19999999999993</v>
          </cell>
          <cell r="AS75">
            <v>1267.0200647249194</v>
          </cell>
          <cell r="AT75">
            <v>1208.1970873786404</v>
          </cell>
          <cell r="AU75">
            <v>784.89741100323636</v>
          </cell>
          <cell r="AV75">
            <v>1238.9362459546926</v>
          </cell>
          <cell r="AW75">
            <v>1232.2362459546928</v>
          </cell>
          <cell r="AX75">
            <v>1116.9145091693638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278.67969879518074</v>
          </cell>
          <cell r="BE75">
            <v>178.11120481927711</v>
          </cell>
          <cell r="BF75">
            <v>172.86268072289158</v>
          </cell>
          <cell r="BG75">
            <v>99.467996987951793</v>
          </cell>
          <cell r="BH75">
            <v>244.64894578313252</v>
          </cell>
          <cell r="BI75">
            <v>260.05590361445786</v>
          </cell>
          <cell r="BJ75">
            <v>240.16230421686751</v>
          </cell>
          <cell r="BK75">
            <v>175.31763554216866</v>
          </cell>
          <cell r="BL75">
            <v>311.44064759036149</v>
          </cell>
          <cell r="BM75">
            <v>256.66743975903614</v>
          </cell>
          <cell r="BN75">
            <v>271.98415662650604</v>
          </cell>
          <cell r="BO75">
            <v>47.972771084337346</v>
          </cell>
          <cell r="BP75">
            <v>215.10631024096389</v>
          </cell>
          <cell r="BQ75">
            <v>180.97846385542172</v>
          </cell>
          <cell r="BR75">
            <v>277.43762048192775</v>
          </cell>
          <cell r="BS75">
            <v>297.82512048192774</v>
          </cell>
          <cell r="BT75">
            <v>88</v>
          </cell>
          <cell r="BU75">
            <v>96.833333333333357</v>
          </cell>
          <cell r="BV75">
            <v>114.50000000000011</v>
          </cell>
          <cell r="BW75">
            <v>66.999999999999986</v>
          </cell>
          <cell r="BX75">
            <v>86.916666666666686</v>
          </cell>
          <cell r="BY75">
            <v>84.416666666666686</v>
          </cell>
          <cell r="BZ75">
            <v>96.250000000000014</v>
          </cell>
          <cell r="CA75">
            <v>68.416666666666643</v>
          </cell>
          <cell r="CB75">
            <v>92.666666666666686</v>
          </cell>
          <cell r="CC75">
            <v>79.0833333333333</v>
          </cell>
          <cell r="CD75">
            <v>75.8333333333333</v>
          </cell>
          <cell r="CE75">
            <v>82.666666666666657</v>
          </cell>
          <cell r="CF75">
            <v>78.249999999999986</v>
          </cell>
          <cell r="CG75">
            <v>81.083333333333357</v>
          </cell>
          <cell r="CH75">
            <v>104.08333333333339</v>
          </cell>
          <cell r="CI75">
            <v>78.249999999999986</v>
          </cell>
          <cell r="CJ75">
            <v>79.583333333333314</v>
          </cell>
          <cell r="CK75">
            <v>80.849999999999994</v>
          </cell>
          <cell r="CL75">
            <v>105.58500539374329</v>
          </cell>
          <cell r="CM75">
            <v>100.68309061488669</v>
          </cell>
          <cell r="CN75">
            <v>65.40811758360303</v>
          </cell>
          <cell r="CO75">
            <v>103.24468716289105</v>
          </cell>
          <cell r="CP75">
            <v>102.68635382955773</v>
          </cell>
          <cell r="CQ75">
            <v>93.076209097446963</v>
          </cell>
          <cell r="CR75">
            <v>93.076171875</v>
          </cell>
          <cell r="CS75">
            <v>90.446386192017272</v>
          </cell>
          <cell r="CT75">
            <v>91.675357335490816</v>
          </cell>
          <cell r="CU75">
            <v>88.531160104279039</v>
          </cell>
          <cell r="CV75">
            <v>8.3142462243797013</v>
          </cell>
          <cell r="CW75">
            <v>89.778631787126926</v>
          </cell>
          <cell r="CX75">
            <v>83.361111111111114</v>
          </cell>
          <cell r="CY75">
            <v>86.293408396260347</v>
          </cell>
          <cell r="DA75" t="str">
            <v>DOS240</v>
          </cell>
          <cell r="DB75">
            <v>79.194444444444414</v>
          </cell>
          <cell r="DC75">
            <v>91.675357335490816</v>
          </cell>
          <cell r="DD75">
            <v>91.675357335490816</v>
          </cell>
          <cell r="DE75">
            <v>12.480912891046401</v>
          </cell>
          <cell r="DF75">
            <v>36853.493648867305</v>
          </cell>
          <cell r="DG75">
            <v>33715749.419752732</v>
          </cell>
          <cell r="DH75">
            <v>0.91791508604344008</v>
          </cell>
          <cell r="DI75" t="str">
            <v>C</v>
          </cell>
        </row>
        <row r="76">
          <cell r="D76" t="str">
            <v>40P150</v>
          </cell>
          <cell r="E76">
            <v>1218</v>
          </cell>
          <cell r="F76">
            <v>20.3</v>
          </cell>
          <cell r="G76">
            <v>20.29998779296875</v>
          </cell>
          <cell r="H76">
            <v>20.29998779296875</v>
          </cell>
          <cell r="I76">
            <v>20.29998779296875</v>
          </cell>
          <cell r="J76">
            <v>20.29998779296875</v>
          </cell>
          <cell r="K76">
            <v>6692</v>
          </cell>
          <cell r="L76">
            <v>5144</v>
          </cell>
          <cell r="M76">
            <v>5741</v>
          </cell>
          <cell r="N76">
            <v>6642</v>
          </cell>
          <cell r="O76">
            <v>6355</v>
          </cell>
          <cell r="P76">
            <v>5570</v>
          </cell>
          <cell r="Q76">
            <v>5792</v>
          </cell>
          <cell r="R76">
            <v>3972</v>
          </cell>
          <cell r="S76">
            <v>5491</v>
          </cell>
          <cell r="T76">
            <v>2813</v>
          </cell>
          <cell r="U76">
            <v>6724</v>
          </cell>
          <cell r="V76">
            <v>3922</v>
          </cell>
          <cell r="W76">
            <v>6488</v>
          </cell>
          <cell r="X76">
            <v>5791</v>
          </cell>
          <cell r="Y76">
            <v>5321</v>
          </cell>
          <cell r="Z76">
            <v>5713</v>
          </cell>
          <cell r="AA76">
            <v>4592</v>
          </cell>
          <cell r="AB76">
            <v>6681</v>
          </cell>
          <cell r="AC76">
            <v>6020</v>
          </cell>
          <cell r="AD76">
            <v>3229</v>
          </cell>
          <cell r="AE76">
            <v>6537.7832512315272</v>
          </cell>
          <cell r="AF76">
            <v>3604.5024630541898</v>
          </cell>
          <cell r="AG76">
            <v>4018.0029556650247</v>
          </cell>
          <cell r="AH76">
            <v>4091.0000000000023</v>
          </cell>
          <cell r="AI76">
            <v>4877.0000000000018</v>
          </cell>
          <cell r="AJ76">
            <v>5159.002955665027</v>
          </cell>
          <cell r="AK76">
            <v>5507.0064039408871</v>
          </cell>
          <cell r="AL76">
            <v>5677.0000000000027</v>
          </cell>
          <cell r="AM76">
            <v>5403.0000000000027</v>
          </cell>
          <cell r="AN76">
            <v>4982.0000000000018</v>
          </cell>
          <cell r="AO76">
            <v>5679.0000000000045</v>
          </cell>
          <cell r="AP76">
            <v>4353.0000000000009</v>
          </cell>
          <cell r="AQ76">
            <v>4555</v>
          </cell>
          <cell r="AR76">
            <v>3571.8802955665014</v>
          </cell>
          <cell r="AS76">
            <v>3764.6605911330071</v>
          </cell>
          <cell r="AT76">
            <v>4964.2413793103469</v>
          </cell>
          <cell r="AU76">
            <v>3495.7403940886697</v>
          </cell>
          <cell r="AV76">
            <v>4875.9009852216768</v>
          </cell>
          <cell r="AW76">
            <v>6969.4172413793121</v>
          </cell>
          <cell r="AX76">
            <v>4606.9734811165863</v>
          </cell>
          <cell r="AY76">
            <v>4606.97265625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111.53333333333333</v>
          </cell>
          <cell r="BE76">
            <v>85.733333333333334</v>
          </cell>
          <cell r="BF76">
            <v>95.683333333333337</v>
          </cell>
          <cell r="BG76">
            <v>110.7</v>
          </cell>
          <cell r="BH76">
            <v>105.91666666666667</v>
          </cell>
          <cell r="BI76">
            <v>92.833333333333329</v>
          </cell>
          <cell r="BJ76">
            <v>96.533333333333331</v>
          </cell>
          <cell r="BK76">
            <v>66.2</v>
          </cell>
          <cell r="BL76">
            <v>91.516666666666666</v>
          </cell>
          <cell r="BM76">
            <v>46.883333333333333</v>
          </cell>
          <cell r="BN76">
            <v>112.06666666666666</v>
          </cell>
          <cell r="BO76">
            <v>65.36666666666666</v>
          </cell>
          <cell r="BP76">
            <v>108.13333333333334</v>
          </cell>
          <cell r="BQ76">
            <v>96.516666666666666</v>
          </cell>
          <cell r="BR76">
            <v>88.683333333333337</v>
          </cell>
          <cell r="BS76">
            <v>95.216666666666669</v>
          </cell>
          <cell r="BT76">
            <v>76.533333333333331</v>
          </cell>
          <cell r="BU76">
            <v>111.35</v>
          </cell>
          <cell r="BV76">
            <v>100.33333333333333</v>
          </cell>
          <cell r="BW76">
            <v>53.81666666666667</v>
          </cell>
          <cell r="BX76">
            <v>108.96305418719211</v>
          </cell>
          <cell r="BY76">
            <v>60.07504105090316</v>
          </cell>
          <cell r="BZ76">
            <v>66.966715927750414</v>
          </cell>
          <cell r="CA76">
            <v>68.183333333333366</v>
          </cell>
          <cell r="CB76">
            <v>81.28333333333336</v>
          </cell>
          <cell r="CC76">
            <v>85.983382594417122</v>
          </cell>
          <cell r="CD76">
            <v>91.783440065681447</v>
          </cell>
          <cell r="CE76">
            <v>94.616666666666717</v>
          </cell>
          <cell r="CF76">
            <v>90.05000000000004</v>
          </cell>
          <cell r="CG76">
            <v>83.03333333333336</v>
          </cell>
          <cell r="CH76">
            <v>94.650000000000077</v>
          </cell>
          <cell r="CI76">
            <v>72.550000000000011</v>
          </cell>
          <cell r="CJ76">
            <v>75.916666666666671</v>
          </cell>
          <cell r="CK76">
            <v>59.531338259441689</v>
          </cell>
          <cell r="CL76">
            <v>62.744343185550115</v>
          </cell>
          <cell r="CM76">
            <v>82.737356321839115</v>
          </cell>
          <cell r="CN76">
            <v>58.26233990147783</v>
          </cell>
          <cell r="CO76">
            <v>81.265016420361277</v>
          </cell>
          <cell r="CP76">
            <v>116.15695402298853</v>
          </cell>
          <cell r="CQ76">
            <v>76.782891351943093</v>
          </cell>
          <cell r="CR76">
            <v>76.7828369140625</v>
          </cell>
          <cell r="CS76">
            <v>85.228103448275874</v>
          </cell>
          <cell r="CT76">
            <v>70.232426108374398</v>
          </cell>
          <cell r="CU76">
            <v>80.959501231527113</v>
          </cell>
          <cell r="CV76">
            <v>-17.548147235905887</v>
          </cell>
          <cell r="CW76">
            <v>74.088237547892746</v>
          </cell>
          <cell r="CX76">
            <v>87.780573344280285</v>
          </cell>
          <cell r="CY76">
            <v>78.928375068418191</v>
          </cell>
          <cell r="CZ76">
            <v>78.9283447265625</v>
          </cell>
          <cell r="DA76" t="str">
            <v>40P150</v>
          </cell>
          <cell r="DB76">
            <v>90.794496442255081</v>
          </cell>
          <cell r="DC76">
            <v>87.780573344280285</v>
          </cell>
          <cell r="DD76">
            <v>90.794496442255081</v>
          </cell>
          <cell r="DE76">
            <v>-3.0139230979747964</v>
          </cell>
          <cell r="DF76">
            <v>110587.69666666668</v>
          </cell>
          <cell r="DG76">
            <v>33826337.116419397</v>
          </cell>
          <cell r="DH76">
            <v>0.92092584857573179</v>
          </cell>
          <cell r="DI76" t="str">
            <v>C</v>
          </cell>
        </row>
        <row r="77">
          <cell r="D77" t="str">
            <v>ZPL450</v>
          </cell>
          <cell r="E77">
            <v>882</v>
          </cell>
          <cell r="F77">
            <v>24.2</v>
          </cell>
          <cell r="G77">
            <v>24.199996948242188</v>
          </cell>
          <cell r="H77">
            <v>24.199996948242188</v>
          </cell>
          <cell r="I77">
            <v>24.199996948242188</v>
          </cell>
          <cell r="J77">
            <v>24.199996948242188</v>
          </cell>
          <cell r="K77">
            <v>4166.0785123966944</v>
          </cell>
          <cell r="L77">
            <v>3873.3842975206612</v>
          </cell>
          <cell r="M77">
            <v>4027.4338842975208</v>
          </cell>
          <cell r="N77">
            <v>2199.0578512396692</v>
          </cell>
          <cell r="O77">
            <v>4070.7603305785124</v>
          </cell>
          <cell r="P77">
            <v>3693.3388429752067</v>
          </cell>
          <cell r="Q77">
            <v>3519.0702479338843</v>
          </cell>
          <cell r="R77">
            <v>3141.6487603305782</v>
          </cell>
          <cell r="S77">
            <v>5084.5991735537191</v>
          </cell>
          <cell r="T77">
            <v>4283.2231404958675</v>
          </cell>
          <cell r="U77">
            <v>4839.4462809917359</v>
          </cell>
          <cell r="V77">
            <v>1206.2603305785124</v>
          </cell>
          <cell r="W77">
            <v>3925.5206611570252</v>
          </cell>
          <cell r="X77">
            <v>3112.1859504132231</v>
          </cell>
          <cell r="Y77">
            <v>3936.7438016528927</v>
          </cell>
          <cell r="Z77">
            <v>4851.4462809917359</v>
          </cell>
          <cell r="AA77">
            <v>3117.0454545454545</v>
          </cell>
          <cell r="AB77">
            <v>4051.7520661157</v>
          </cell>
          <cell r="AC77">
            <v>3673.999999999995</v>
          </cell>
          <cell r="AD77">
            <v>2423.9999999999991</v>
          </cell>
          <cell r="AE77">
            <v>3640.9999999999986</v>
          </cell>
          <cell r="AF77">
            <v>3508.9999999999968</v>
          </cell>
          <cell r="AG77">
            <v>3485.0012396694187</v>
          </cell>
          <cell r="AH77">
            <v>2595</v>
          </cell>
          <cell r="AI77">
            <v>3004.9999999999991</v>
          </cell>
          <cell r="AJ77">
            <v>2870.9999999999977</v>
          </cell>
          <cell r="AK77">
            <v>2579.9999999999991</v>
          </cell>
          <cell r="AL77">
            <v>3824.9999999999977</v>
          </cell>
          <cell r="AM77">
            <v>2502.9999999999995</v>
          </cell>
          <cell r="AN77">
            <v>2213</v>
          </cell>
          <cell r="AO77">
            <v>2411.9999999999991</v>
          </cell>
          <cell r="AP77">
            <v>2162.0000000000009</v>
          </cell>
          <cell r="AQ77">
            <v>4059.9999999999959</v>
          </cell>
          <cell r="AR77">
            <v>3032.1198347107415</v>
          </cell>
          <cell r="AS77">
            <v>3042.4392561983477</v>
          </cell>
          <cell r="AT77">
            <v>2767.5793388429734</v>
          </cell>
          <cell r="AU77">
            <v>2520.1396694214877</v>
          </cell>
          <cell r="AV77">
            <v>2703.2809917355366</v>
          </cell>
          <cell r="AW77">
            <v>2977.0132231404964</v>
          </cell>
          <cell r="AX77">
            <v>2840.4287190082637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115.7244031221304</v>
          </cell>
          <cell r="BE77">
            <v>107.59400826446281</v>
          </cell>
          <cell r="BF77">
            <v>111.87316345270891</v>
          </cell>
          <cell r="BG77">
            <v>61.084940312213035</v>
          </cell>
          <cell r="BH77">
            <v>113.07667584940312</v>
          </cell>
          <cell r="BI77">
            <v>102.59274563820018</v>
          </cell>
          <cell r="BJ77">
            <v>97.751951331496784</v>
          </cell>
          <cell r="BK77">
            <v>87.268021120293838</v>
          </cell>
          <cell r="BL77">
            <v>141.23886593204776</v>
          </cell>
          <cell r="BM77">
            <v>118.97842056932966</v>
          </cell>
          <cell r="BN77">
            <v>134.42906336088154</v>
          </cell>
          <cell r="BO77">
            <v>33.507231404958674</v>
          </cell>
          <cell r="BP77">
            <v>109.04224058769515</v>
          </cell>
          <cell r="BQ77">
            <v>86.44960973370064</v>
          </cell>
          <cell r="BR77">
            <v>109.35399449035813</v>
          </cell>
          <cell r="BS77">
            <v>134.76239669421489</v>
          </cell>
          <cell r="BT77">
            <v>86.584595959595958</v>
          </cell>
          <cell r="BU77">
            <v>112.54866850321389</v>
          </cell>
          <cell r="BV77">
            <v>102.05555555555542</v>
          </cell>
          <cell r="BW77">
            <v>67.333333333333314</v>
          </cell>
          <cell r="BX77">
            <v>101.13888888888886</v>
          </cell>
          <cell r="BY77">
            <v>97.472222222222129</v>
          </cell>
          <cell r="BZ77">
            <v>96.805589990817182</v>
          </cell>
          <cell r="CA77">
            <v>72.083333333333329</v>
          </cell>
          <cell r="CB77">
            <v>83.4722222222222</v>
          </cell>
          <cell r="CC77">
            <v>79.749999999999943</v>
          </cell>
          <cell r="CD77">
            <v>71.666666666666643</v>
          </cell>
          <cell r="CE77">
            <v>106.24999999999994</v>
          </cell>
          <cell r="CF77">
            <v>69.527777777777771</v>
          </cell>
          <cell r="CG77">
            <v>61.472222222222221</v>
          </cell>
          <cell r="CH77">
            <v>66.999999999999972</v>
          </cell>
          <cell r="CI77">
            <v>60.055555555555578</v>
          </cell>
          <cell r="CJ77">
            <v>112.77777777777766</v>
          </cell>
          <cell r="CK77">
            <v>84.225550964187264</v>
          </cell>
          <cell r="CL77">
            <v>84.512201561065211</v>
          </cell>
          <cell r="CM77">
            <v>76.877203856749261</v>
          </cell>
          <cell r="CN77">
            <v>70.003879706152432</v>
          </cell>
          <cell r="CO77">
            <v>75.091138659320464</v>
          </cell>
          <cell r="CP77">
            <v>82.694811753902684</v>
          </cell>
          <cell r="CQ77">
            <v>78.900797750229543</v>
          </cell>
          <cell r="CR77">
            <v>78.9007568359375</v>
          </cell>
          <cell r="CS77">
            <v>75.929943373125198</v>
          </cell>
          <cell r="CT77">
            <v>89.598183539944841</v>
          </cell>
          <cell r="CU77">
            <v>79.2073433195592</v>
          </cell>
          <cell r="CV77">
            <v>16.936146502907818</v>
          </cell>
          <cell r="CW77">
            <v>73.990740740740719</v>
          </cell>
          <cell r="CX77">
            <v>72.662037037037024</v>
          </cell>
          <cell r="CY77">
            <v>78.28833122895621</v>
          </cell>
          <cell r="DA77" t="str">
            <v>ZPL450</v>
          </cell>
          <cell r="DB77">
            <v>85.888888888888857</v>
          </cell>
          <cell r="DC77">
            <v>89.598183539944841</v>
          </cell>
          <cell r="DD77">
            <v>89.598183539944841</v>
          </cell>
          <cell r="DE77">
            <v>3.7092946510559841</v>
          </cell>
          <cell r="DF77">
            <v>79025.597882231348</v>
          </cell>
          <cell r="DG77">
            <v>33905362.714301631</v>
          </cell>
          <cell r="DH77">
            <v>0.92307732940377496</v>
          </cell>
          <cell r="DI77" t="str">
            <v>C</v>
          </cell>
        </row>
        <row r="78">
          <cell r="D78" t="str">
            <v>ZGC450</v>
          </cell>
          <cell r="E78">
            <v>747</v>
          </cell>
          <cell r="F78">
            <v>20.5</v>
          </cell>
          <cell r="G78">
            <v>20.5</v>
          </cell>
          <cell r="H78">
            <v>20.5</v>
          </cell>
          <cell r="I78">
            <v>20.5</v>
          </cell>
          <cell r="J78">
            <v>20.5</v>
          </cell>
          <cell r="K78">
            <v>3376</v>
          </cell>
          <cell r="L78">
            <v>3253</v>
          </cell>
          <cell r="M78">
            <v>2984</v>
          </cell>
          <cell r="N78">
            <v>2720</v>
          </cell>
          <cell r="O78">
            <v>3228</v>
          </cell>
          <cell r="P78">
            <v>3188</v>
          </cell>
          <cell r="Q78">
            <v>3697</v>
          </cell>
          <cell r="R78">
            <v>2796</v>
          </cell>
          <cell r="S78">
            <v>4030</v>
          </cell>
          <cell r="T78">
            <v>2977</v>
          </cell>
          <cell r="U78">
            <v>3557</v>
          </cell>
          <cell r="V78">
            <v>2196</v>
          </cell>
          <cell r="W78">
            <v>3270</v>
          </cell>
          <cell r="X78">
            <v>2483</v>
          </cell>
          <cell r="Y78">
            <v>3040</v>
          </cell>
          <cell r="Z78">
            <v>3568</v>
          </cell>
          <cell r="AA78">
            <v>3858</v>
          </cell>
          <cell r="AB78">
            <v>1871</v>
          </cell>
          <cell r="AC78">
            <v>786</v>
          </cell>
          <cell r="AD78">
            <v>1174</v>
          </cell>
          <cell r="AE78">
            <v>3525</v>
          </cell>
          <cell r="AF78">
            <v>2796</v>
          </cell>
          <cell r="AG78">
            <v>3230</v>
          </cell>
          <cell r="AH78">
            <v>2840</v>
          </cell>
          <cell r="AI78">
            <v>2787</v>
          </cell>
          <cell r="AJ78">
            <v>2609</v>
          </cell>
          <cell r="AK78">
            <v>3139</v>
          </cell>
          <cell r="AL78">
            <v>3254</v>
          </cell>
          <cell r="AM78">
            <v>3010</v>
          </cell>
          <cell r="AN78">
            <v>2797</v>
          </cell>
          <cell r="AO78">
            <v>2916</v>
          </cell>
          <cell r="AP78">
            <v>2782</v>
          </cell>
          <cell r="AQ78">
            <v>3436</v>
          </cell>
          <cell r="AR78">
            <v>3046</v>
          </cell>
          <cell r="AS78">
            <v>2985.04</v>
          </cell>
          <cell r="AT78">
            <v>2970.7799999999997</v>
          </cell>
          <cell r="AU78">
            <v>3065.9878048780488</v>
          </cell>
          <cell r="AV78">
            <v>2534.671219512195</v>
          </cell>
          <cell r="AW78">
            <v>4069.5160975609756</v>
          </cell>
          <cell r="AX78">
            <v>3111.9991869918699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93.777777777777771</v>
          </cell>
          <cell r="BE78">
            <v>90.361111111111114</v>
          </cell>
          <cell r="BF78">
            <v>82.888888888888886</v>
          </cell>
          <cell r="BG78">
            <v>75.555555555555557</v>
          </cell>
          <cell r="BH78">
            <v>89.666666666666671</v>
          </cell>
          <cell r="BI78">
            <v>88.555555555555557</v>
          </cell>
          <cell r="BJ78">
            <v>102.69444444444444</v>
          </cell>
          <cell r="BK78">
            <v>77.666666666666671</v>
          </cell>
          <cell r="BL78">
            <v>111.94444444444444</v>
          </cell>
          <cell r="BM78">
            <v>82.694444444444443</v>
          </cell>
          <cell r="BN78">
            <v>98.805555555555557</v>
          </cell>
          <cell r="BO78">
            <v>61</v>
          </cell>
          <cell r="BP78">
            <v>90.833333333333329</v>
          </cell>
          <cell r="BQ78">
            <v>68.972222222222229</v>
          </cell>
          <cell r="BR78">
            <v>84.444444444444443</v>
          </cell>
          <cell r="BS78">
            <v>99.111111111111114</v>
          </cell>
          <cell r="BT78">
            <v>107.16666666666667</v>
          </cell>
          <cell r="BU78">
            <v>51.972222222222221</v>
          </cell>
          <cell r="BV78">
            <v>21.833333333333332</v>
          </cell>
          <cell r="BW78">
            <v>32.611111111111114</v>
          </cell>
          <cell r="BX78">
            <v>97.916666666666671</v>
          </cell>
          <cell r="BY78">
            <v>77.666666666666671</v>
          </cell>
          <cell r="BZ78">
            <v>89.722222222222229</v>
          </cell>
          <cell r="CA78">
            <v>78.888888888888886</v>
          </cell>
          <cell r="CB78">
            <v>77.416666666666671</v>
          </cell>
          <cell r="CC78">
            <v>72.472222222222229</v>
          </cell>
          <cell r="CD78">
            <v>87.194444444444443</v>
          </cell>
          <cell r="CE78">
            <v>90.388888888888886</v>
          </cell>
          <cell r="CF78">
            <v>83.611111111111114</v>
          </cell>
          <cell r="CG78">
            <v>77.694444444444443</v>
          </cell>
          <cell r="CH78">
            <v>81</v>
          </cell>
          <cell r="CI78">
            <v>77.277777777777771</v>
          </cell>
          <cell r="CJ78">
            <v>95.444444444444443</v>
          </cell>
          <cell r="CK78">
            <v>84.611111111111114</v>
          </cell>
          <cell r="CL78">
            <v>82.917777777777772</v>
          </cell>
          <cell r="CM78">
            <v>82.521666666666661</v>
          </cell>
          <cell r="CN78">
            <v>85.166327913279133</v>
          </cell>
          <cell r="CO78">
            <v>70.407533875338743</v>
          </cell>
          <cell r="CP78">
            <v>113.04211382113822</v>
          </cell>
          <cell r="CQ78">
            <v>86.444421860885271</v>
          </cell>
          <cell r="CR78">
            <v>86.44439697265625</v>
          </cell>
          <cell r="CS78">
            <v>89.538658536585373</v>
          </cell>
          <cell r="CT78">
            <v>86.373749999999987</v>
          </cell>
          <cell r="CU78">
            <v>85.3402664859982</v>
          </cell>
          <cell r="CV78">
            <v>3.5126388888888727</v>
          </cell>
          <cell r="CW78">
            <v>79.365176151761503</v>
          </cell>
          <cell r="CX78">
            <v>82.861111111111114</v>
          </cell>
          <cell r="CY78">
            <v>83.186294037940385</v>
          </cell>
          <cell r="DA78" t="str">
            <v>ZGC450</v>
          </cell>
          <cell r="DB78">
            <v>83.351851851851848</v>
          </cell>
          <cell r="DC78">
            <v>86.373749999999987</v>
          </cell>
          <cell r="DD78">
            <v>86.373749999999987</v>
          </cell>
          <cell r="DE78">
            <v>3.0218981481481393</v>
          </cell>
          <cell r="DF78">
            <v>64521.191249999989</v>
          </cell>
          <cell r="DG78">
            <v>33969883.905551627</v>
          </cell>
          <cell r="DH78">
            <v>0.92483392612302706</v>
          </cell>
          <cell r="DI78" t="str">
            <v>C</v>
          </cell>
        </row>
        <row r="79">
          <cell r="D79" t="str">
            <v>PJG050</v>
          </cell>
          <cell r="E79">
            <v>576</v>
          </cell>
          <cell r="F79">
            <v>15.25</v>
          </cell>
          <cell r="G79">
            <v>15.25</v>
          </cell>
          <cell r="H79">
            <v>15.25</v>
          </cell>
          <cell r="I79">
            <v>15.25</v>
          </cell>
          <cell r="J79">
            <v>15.25</v>
          </cell>
          <cell r="K79">
            <v>3405.0655737704919</v>
          </cell>
          <cell r="L79">
            <v>4551.0655737704919</v>
          </cell>
          <cell r="M79">
            <v>3614</v>
          </cell>
          <cell r="N79">
            <v>2461</v>
          </cell>
          <cell r="O79">
            <v>2436</v>
          </cell>
          <cell r="P79">
            <v>4800</v>
          </cell>
          <cell r="Q79">
            <v>2720</v>
          </cell>
          <cell r="R79">
            <v>3640</v>
          </cell>
          <cell r="S79">
            <v>2329</v>
          </cell>
          <cell r="T79">
            <v>2273</v>
          </cell>
          <cell r="U79">
            <v>4528</v>
          </cell>
          <cell r="V79">
            <v>1347</v>
          </cell>
          <cell r="W79">
            <v>2351</v>
          </cell>
          <cell r="X79">
            <v>1994</v>
          </cell>
          <cell r="Y79">
            <v>4479</v>
          </cell>
          <cell r="Z79">
            <v>2861</v>
          </cell>
          <cell r="AA79">
            <v>4315</v>
          </cell>
          <cell r="AB79">
            <v>1514</v>
          </cell>
          <cell r="AC79">
            <v>2578</v>
          </cell>
          <cell r="AD79">
            <v>1705</v>
          </cell>
          <cell r="AE79">
            <v>4020</v>
          </cell>
          <cell r="AF79">
            <v>2482</v>
          </cell>
          <cell r="AG79">
            <v>2688.0059016393438</v>
          </cell>
          <cell r="AH79">
            <v>1766</v>
          </cell>
          <cell r="AI79">
            <v>2760</v>
          </cell>
          <cell r="AJ79">
            <v>2685</v>
          </cell>
          <cell r="AK79">
            <v>2775</v>
          </cell>
          <cell r="AL79">
            <v>3630</v>
          </cell>
          <cell r="AM79">
            <v>2827</v>
          </cell>
          <cell r="AN79">
            <v>4018.2950819672133</v>
          </cell>
          <cell r="AO79">
            <v>2260.9836065573772</v>
          </cell>
          <cell r="AP79">
            <v>3027.9344262295081</v>
          </cell>
          <cell r="AQ79">
            <v>2202.2295081967213</v>
          </cell>
          <cell r="AR79">
            <v>2362.2504918032782</v>
          </cell>
          <cell r="AS79">
            <v>1061.6026229508198</v>
          </cell>
          <cell r="AT79">
            <v>2154.3449180327866</v>
          </cell>
          <cell r="AU79">
            <v>1094.5049180327867</v>
          </cell>
          <cell r="AV79">
            <v>1708.1285245901638</v>
          </cell>
          <cell r="AW79">
            <v>2259.6826229508188</v>
          </cell>
          <cell r="AX79">
            <v>1773.4190163934425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94.585154826958103</v>
          </cell>
          <cell r="BE79">
            <v>126.41848816029145</v>
          </cell>
          <cell r="BF79">
            <v>100.38888888888889</v>
          </cell>
          <cell r="BG79">
            <v>68.361111111111114</v>
          </cell>
          <cell r="BH79">
            <v>67.666666666666671</v>
          </cell>
          <cell r="BI79">
            <v>133.33333333333334</v>
          </cell>
          <cell r="BJ79">
            <v>75.555555555555557</v>
          </cell>
          <cell r="BK79">
            <v>101.11111111111111</v>
          </cell>
          <cell r="BL79">
            <v>64.694444444444443</v>
          </cell>
          <cell r="BM79">
            <v>63.138888888888886</v>
          </cell>
          <cell r="BN79">
            <v>125.77777777777777</v>
          </cell>
          <cell r="BO79">
            <v>37.416666666666664</v>
          </cell>
          <cell r="BP79">
            <v>65.305555555555557</v>
          </cell>
          <cell r="BQ79">
            <v>55.388888888888886</v>
          </cell>
          <cell r="BR79">
            <v>124.41666666666667</v>
          </cell>
          <cell r="BS79">
            <v>79.472222222222229</v>
          </cell>
          <cell r="BT79">
            <v>119.86111111111111</v>
          </cell>
          <cell r="BU79">
            <v>42.055555555555557</v>
          </cell>
          <cell r="BV79">
            <v>71.611111111111114</v>
          </cell>
          <cell r="BW79">
            <v>47.361111111111114</v>
          </cell>
          <cell r="BX79">
            <v>111.66666666666667</v>
          </cell>
          <cell r="BY79">
            <v>68.944444444444443</v>
          </cell>
          <cell r="BZ79">
            <v>74.666830601092883</v>
          </cell>
          <cell r="CA79">
            <v>49.055555555555557</v>
          </cell>
          <cell r="CB79">
            <v>76.666666666666671</v>
          </cell>
          <cell r="CC79">
            <v>74.583333333333329</v>
          </cell>
          <cell r="CD79">
            <v>77.083333333333329</v>
          </cell>
          <cell r="CE79">
            <v>100.83333333333333</v>
          </cell>
          <cell r="CF79">
            <v>78.527777777777771</v>
          </cell>
          <cell r="CG79">
            <v>111.61930783242259</v>
          </cell>
          <cell r="CH79">
            <v>62.805100182149367</v>
          </cell>
          <cell r="CI79">
            <v>84.10928961748634</v>
          </cell>
          <cell r="CJ79">
            <v>61.173041894353368</v>
          </cell>
          <cell r="CK79">
            <v>65.618069216757732</v>
          </cell>
          <cell r="CL79">
            <v>29.488961748633884</v>
          </cell>
          <cell r="CM79">
            <v>59.842914389799631</v>
          </cell>
          <cell r="CN79">
            <v>30.40291438979963</v>
          </cell>
          <cell r="CO79">
            <v>47.448014571948995</v>
          </cell>
          <cell r="CP79">
            <v>62.768961748633856</v>
          </cell>
          <cell r="CQ79">
            <v>49.261639344262285</v>
          </cell>
          <cell r="CR79">
            <v>49.261627197265625</v>
          </cell>
          <cell r="CS79">
            <v>46.873296903460833</v>
          </cell>
          <cell r="CT79">
            <v>54.030746812386148</v>
          </cell>
          <cell r="CU79">
            <v>66.219807225258037</v>
          </cell>
          <cell r="CV79">
            <v>-31.798943533697646</v>
          </cell>
          <cell r="CW79">
            <v>45.897947783849418</v>
          </cell>
          <cell r="CX79">
            <v>85.829690346083794</v>
          </cell>
          <cell r="CY79">
            <v>67.412671523982993</v>
          </cell>
          <cell r="DA79" t="str">
            <v>PJG050</v>
          </cell>
          <cell r="DB79">
            <v>84.166666666666671</v>
          </cell>
          <cell r="DC79">
            <v>85.829690346083794</v>
          </cell>
          <cell r="DD79">
            <v>85.829690346083794</v>
          </cell>
          <cell r="DE79">
            <v>1.6630236794171225</v>
          </cell>
          <cell r="DF79">
            <v>49437.901639344265</v>
          </cell>
          <cell r="DG79">
            <v>34019321.80719097</v>
          </cell>
          <cell r="DH79">
            <v>0.92617987857901785</v>
          </cell>
          <cell r="DI79" t="str">
            <v>C</v>
          </cell>
        </row>
        <row r="80">
          <cell r="D80" t="str">
            <v>ZLE.5G</v>
          </cell>
          <cell r="E80">
            <v>813</v>
          </cell>
          <cell r="F80">
            <v>64</v>
          </cell>
          <cell r="G80">
            <v>64</v>
          </cell>
          <cell r="H80">
            <v>64</v>
          </cell>
          <cell r="I80">
            <v>64</v>
          </cell>
          <cell r="J80">
            <v>64</v>
          </cell>
          <cell r="K80">
            <v>757</v>
          </cell>
          <cell r="L80">
            <v>636</v>
          </cell>
          <cell r="M80">
            <v>940</v>
          </cell>
          <cell r="N80">
            <v>791</v>
          </cell>
          <cell r="O80">
            <v>819</v>
          </cell>
          <cell r="P80">
            <v>810</v>
          </cell>
          <cell r="Q80">
            <v>929</v>
          </cell>
          <cell r="R80">
            <v>534</v>
          </cell>
          <cell r="S80">
            <v>756</v>
          </cell>
          <cell r="T80">
            <v>788</v>
          </cell>
          <cell r="U80">
            <v>928</v>
          </cell>
          <cell r="V80">
            <v>610</v>
          </cell>
          <cell r="W80">
            <v>623</v>
          </cell>
          <cell r="X80">
            <v>817</v>
          </cell>
          <cell r="Y80">
            <v>912</v>
          </cell>
          <cell r="Z80">
            <v>852</v>
          </cell>
          <cell r="AA80">
            <v>747</v>
          </cell>
          <cell r="AB80">
            <v>630</v>
          </cell>
          <cell r="AC80">
            <v>1113</v>
          </cell>
          <cell r="AD80">
            <v>886</v>
          </cell>
          <cell r="AE80">
            <v>668</v>
          </cell>
          <cell r="AF80">
            <v>668</v>
          </cell>
          <cell r="AG80">
            <v>902</v>
          </cell>
          <cell r="AH80">
            <v>887.29671874999997</v>
          </cell>
          <cell r="AI80">
            <v>1110.7578125</v>
          </cell>
          <cell r="AJ80">
            <v>1027.6328125</v>
          </cell>
          <cell r="AK80">
            <v>838.5234375</v>
          </cell>
          <cell r="AL80">
            <v>998.5390625</v>
          </cell>
          <cell r="AM80">
            <v>1109.71875</v>
          </cell>
          <cell r="AN80">
            <v>1031.7890625</v>
          </cell>
          <cell r="AO80">
            <v>945.546875</v>
          </cell>
          <cell r="AP80">
            <v>1184.53125</v>
          </cell>
          <cell r="AQ80">
            <v>896.7109375</v>
          </cell>
          <cell r="AR80">
            <v>997.5</v>
          </cell>
          <cell r="AS80">
            <v>841.12109375000011</v>
          </cell>
          <cell r="AT80">
            <v>1071.95921875</v>
          </cell>
          <cell r="AU80">
            <v>1101.9465625</v>
          </cell>
          <cell r="AV80">
            <v>827.25874999999996</v>
          </cell>
          <cell r="AW80">
            <v>830.32</v>
          </cell>
          <cell r="AX80">
            <v>945.01760416666673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63.083333333333336</v>
          </cell>
          <cell r="BE80">
            <v>53</v>
          </cell>
          <cell r="BF80">
            <v>78.333333333333329</v>
          </cell>
          <cell r="BG80">
            <v>65.916666666666671</v>
          </cell>
          <cell r="BH80">
            <v>68.25</v>
          </cell>
          <cell r="BI80">
            <v>67.5</v>
          </cell>
          <cell r="BJ80">
            <v>77.416666666666671</v>
          </cell>
          <cell r="BK80">
            <v>44.5</v>
          </cell>
          <cell r="BL80">
            <v>63</v>
          </cell>
          <cell r="BM80">
            <v>65.666666666666671</v>
          </cell>
          <cell r="BN80">
            <v>77.333333333333329</v>
          </cell>
          <cell r="BO80">
            <v>50.833333333333336</v>
          </cell>
          <cell r="BP80">
            <v>51.916666666666664</v>
          </cell>
          <cell r="BQ80">
            <v>68.083333333333329</v>
          </cell>
          <cell r="BR80">
            <v>76</v>
          </cell>
          <cell r="BS80">
            <v>71</v>
          </cell>
          <cell r="BT80">
            <v>62.25</v>
          </cell>
          <cell r="BU80">
            <v>52.5</v>
          </cell>
          <cell r="BV80">
            <v>92.75</v>
          </cell>
          <cell r="BW80">
            <v>73.833333333333329</v>
          </cell>
          <cell r="BX80">
            <v>55.666666666666664</v>
          </cell>
          <cell r="BY80">
            <v>55.666666666666664</v>
          </cell>
          <cell r="BZ80">
            <v>75.166666666666671</v>
          </cell>
          <cell r="CA80">
            <v>73.941393229166664</v>
          </cell>
          <cell r="CB80">
            <v>92.563151041666671</v>
          </cell>
          <cell r="CC80">
            <v>85.636067708333329</v>
          </cell>
          <cell r="CD80">
            <v>69.876953125</v>
          </cell>
          <cell r="CE80">
            <v>83.211588541666671</v>
          </cell>
          <cell r="CF80">
            <v>92.4765625</v>
          </cell>
          <cell r="CG80">
            <v>85.982421875</v>
          </cell>
          <cell r="CH80">
            <v>78.795572916666671</v>
          </cell>
          <cell r="CI80">
            <v>98.7109375</v>
          </cell>
          <cell r="CJ80">
            <v>74.725911458333329</v>
          </cell>
          <cell r="CK80">
            <v>83.125</v>
          </cell>
          <cell r="CL80">
            <v>70.093424479166671</v>
          </cell>
          <cell r="CM80">
            <v>89.329934895833333</v>
          </cell>
          <cell r="CN80">
            <v>91.828880208333331</v>
          </cell>
          <cell r="CO80">
            <v>68.938229166666659</v>
          </cell>
          <cell r="CP80">
            <v>69.193333333333342</v>
          </cell>
          <cell r="CQ80">
            <v>78.751467013888885</v>
          </cell>
          <cell r="CR80">
            <v>78.75146484375</v>
          </cell>
          <cell r="CS80">
            <v>76.653480902777787</v>
          </cell>
          <cell r="CT80">
            <v>79.318567708333333</v>
          </cell>
          <cell r="CU80">
            <v>82.200983072916685</v>
          </cell>
          <cell r="CV80">
            <v>-5.5237717013888954</v>
          </cell>
          <cell r="CW80">
            <v>83.365681423611093</v>
          </cell>
          <cell r="CX80">
            <v>84.842339409722229</v>
          </cell>
          <cell r="CY80">
            <v>82.257951388888898</v>
          </cell>
          <cell r="DA80" t="str">
            <v>ZLE.5G</v>
          </cell>
          <cell r="DB80">
            <v>79.574869791666671</v>
          </cell>
          <cell r="DC80">
            <v>84.842339409722229</v>
          </cell>
          <cell r="DD80">
            <v>84.842339409722229</v>
          </cell>
          <cell r="DE80">
            <v>5.2674696180555571</v>
          </cell>
          <cell r="DF80">
            <v>68976.821940104172</v>
          </cell>
          <cell r="DG80">
            <v>34088298.629131071</v>
          </cell>
          <cell r="DH80">
            <v>0.92805778034705788</v>
          </cell>
          <cell r="DI80" t="str">
            <v>C</v>
          </cell>
        </row>
        <row r="81">
          <cell r="D81" t="str">
            <v>ATD040</v>
          </cell>
          <cell r="E81">
            <v>738</v>
          </cell>
          <cell r="F81">
            <v>30.75</v>
          </cell>
          <cell r="G81">
            <v>30.75</v>
          </cell>
          <cell r="H81">
            <v>30.75</v>
          </cell>
          <cell r="I81">
            <v>30.75</v>
          </cell>
          <cell r="J81">
            <v>30.75</v>
          </cell>
          <cell r="K81">
            <v>1112</v>
          </cell>
          <cell r="L81">
            <v>1601</v>
          </cell>
          <cell r="M81">
            <v>1157</v>
          </cell>
          <cell r="N81">
            <v>1029</v>
          </cell>
          <cell r="O81">
            <v>1000</v>
          </cell>
          <cell r="P81">
            <v>1246</v>
          </cell>
          <cell r="Q81">
            <v>945</v>
          </cell>
          <cell r="R81">
            <v>1162</v>
          </cell>
          <cell r="S81">
            <v>796</v>
          </cell>
          <cell r="T81">
            <v>1102</v>
          </cell>
          <cell r="U81">
            <v>1053</v>
          </cell>
          <cell r="V81">
            <v>578</v>
          </cell>
          <cell r="W81">
            <v>609</v>
          </cell>
          <cell r="X81">
            <v>1214</v>
          </cell>
          <cell r="Y81">
            <v>1169</v>
          </cell>
          <cell r="Z81">
            <v>1190</v>
          </cell>
          <cell r="AA81">
            <v>1200</v>
          </cell>
          <cell r="AB81">
            <v>887</v>
          </cell>
          <cell r="AC81">
            <v>1133</v>
          </cell>
          <cell r="AD81">
            <v>1026</v>
          </cell>
          <cell r="AE81">
            <v>1120</v>
          </cell>
          <cell r="AF81">
            <v>873</v>
          </cell>
          <cell r="AG81">
            <v>849</v>
          </cell>
          <cell r="AH81">
            <v>922</v>
          </cell>
          <cell r="AI81">
            <v>1373</v>
          </cell>
          <cell r="AJ81">
            <v>1602</v>
          </cell>
          <cell r="AK81">
            <v>1159</v>
          </cell>
          <cell r="AL81">
            <v>3059</v>
          </cell>
          <cell r="AM81">
            <v>1321</v>
          </cell>
          <cell r="AN81">
            <v>825</v>
          </cell>
          <cell r="AO81">
            <v>1192</v>
          </cell>
          <cell r="AP81">
            <v>1357</v>
          </cell>
          <cell r="AQ81">
            <v>1283</v>
          </cell>
          <cell r="AR81">
            <v>1393</v>
          </cell>
          <cell r="AS81">
            <v>1586.08</v>
          </cell>
          <cell r="AT81">
            <v>894.24</v>
          </cell>
          <cell r="AU81">
            <v>1081.0400000000002</v>
          </cell>
          <cell r="AV81">
            <v>1405.24</v>
          </cell>
          <cell r="AW81">
            <v>1510.1603252032523</v>
          </cell>
          <cell r="AX81">
            <v>1311.6267208672086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46.333333333333336</v>
          </cell>
          <cell r="BE81">
            <v>66.708333333333329</v>
          </cell>
          <cell r="BF81">
            <v>48.208333333333336</v>
          </cell>
          <cell r="BG81">
            <v>42.875</v>
          </cell>
          <cell r="BH81">
            <v>41.666666666666664</v>
          </cell>
          <cell r="BI81">
            <v>51.916666666666664</v>
          </cell>
          <cell r="BJ81">
            <v>39.375</v>
          </cell>
          <cell r="BK81">
            <v>48.416666666666664</v>
          </cell>
          <cell r="BL81">
            <v>33.166666666666664</v>
          </cell>
          <cell r="BM81">
            <v>45.916666666666664</v>
          </cell>
          <cell r="BN81">
            <v>43.875</v>
          </cell>
          <cell r="BO81">
            <v>24.083333333333332</v>
          </cell>
          <cell r="BP81">
            <v>25.375</v>
          </cell>
          <cell r="BQ81">
            <v>50.583333333333336</v>
          </cell>
          <cell r="BR81">
            <v>48.708333333333336</v>
          </cell>
          <cell r="BS81">
            <v>49.583333333333336</v>
          </cell>
          <cell r="BT81">
            <v>50</v>
          </cell>
          <cell r="BU81">
            <v>36.958333333333336</v>
          </cell>
          <cell r="BV81">
            <v>47.208333333333336</v>
          </cell>
          <cell r="BW81">
            <v>42.75</v>
          </cell>
          <cell r="BX81">
            <v>46.666666666666664</v>
          </cell>
          <cell r="BY81">
            <v>36.375</v>
          </cell>
          <cell r="BZ81">
            <v>35.375</v>
          </cell>
          <cell r="CA81">
            <v>38.416666666666664</v>
          </cell>
          <cell r="CB81">
            <v>57.208333333333336</v>
          </cell>
          <cell r="CC81">
            <v>66.75</v>
          </cell>
          <cell r="CD81">
            <v>48.291666666666664</v>
          </cell>
          <cell r="CE81">
            <v>127.45833333333333</v>
          </cell>
          <cell r="CF81">
            <v>55.041666666666664</v>
          </cell>
          <cell r="CG81">
            <v>34.375</v>
          </cell>
          <cell r="CH81">
            <v>49.666666666666664</v>
          </cell>
          <cell r="CI81">
            <v>56.541666666666664</v>
          </cell>
          <cell r="CJ81">
            <v>53.458333333333336</v>
          </cell>
          <cell r="CK81">
            <v>58.041666666666664</v>
          </cell>
          <cell r="CL81">
            <v>66.086666666666659</v>
          </cell>
          <cell r="CM81">
            <v>37.26</v>
          </cell>
          <cell r="CN81">
            <v>45.043333333333344</v>
          </cell>
          <cell r="CO81">
            <v>58.551666666666669</v>
          </cell>
          <cell r="CP81">
            <v>62.923346883468845</v>
          </cell>
          <cell r="CQ81">
            <v>54.651113369467033</v>
          </cell>
          <cell r="CR81">
            <v>54.651092529296875</v>
          </cell>
          <cell r="CS81">
            <v>55.506115627822957</v>
          </cell>
          <cell r="CT81">
            <v>53.711666666666659</v>
          </cell>
          <cell r="CU81">
            <v>58.704028906955735</v>
          </cell>
          <cell r="CV81">
            <v>-8.1841666666666768</v>
          </cell>
          <cell r="CW81">
            <v>46.951666666666675</v>
          </cell>
          <cell r="CX81">
            <v>61.895833333333336</v>
          </cell>
          <cell r="CY81">
            <v>57.484722222222217</v>
          </cell>
          <cell r="DA81" t="str">
            <v>ATD040</v>
          </cell>
          <cell r="DB81">
            <v>80.833333333333329</v>
          </cell>
          <cell r="DC81">
            <v>61.895833333333336</v>
          </cell>
          <cell r="DD81">
            <v>80.833333333333329</v>
          </cell>
          <cell r="DE81">
            <v>-18.937499999999993</v>
          </cell>
          <cell r="DF81">
            <v>59655</v>
          </cell>
          <cell r="DG81">
            <v>34147953.629131071</v>
          </cell>
          <cell r="DH81">
            <v>0.92968189445990757</v>
          </cell>
          <cell r="DI81" t="str">
            <v>C</v>
          </cell>
        </row>
        <row r="82">
          <cell r="D82" t="str">
            <v>ENS040</v>
          </cell>
          <cell r="E82">
            <v>786</v>
          </cell>
          <cell r="F82">
            <v>32.75</v>
          </cell>
          <cell r="G82">
            <v>32.75</v>
          </cell>
          <cell r="H82">
            <v>32.75</v>
          </cell>
          <cell r="I82">
            <v>32.75</v>
          </cell>
          <cell r="J82">
            <v>32.75</v>
          </cell>
          <cell r="K82">
            <v>32.75</v>
          </cell>
          <cell r="L82">
            <v>32.75</v>
          </cell>
          <cell r="M82">
            <v>32.75</v>
          </cell>
          <cell r="N82">
            <v>32.75</v>
          </cell>
          <cell r="O82">
            <v>32.75</v>
          </cell>
          <cell r="P82">
            <v>32.75</v>
          </cell>
          <cell r="Q82">
            <v>32.75</v>
          </cell>
          <cell r="R82">
            <v>32.75</v>
          </cell>
          <cell r="S82">
            <v>32.75</v>
          </cell>
          <cell r="T82">
            <v>32.75</v>
          </cell>
          <cell r="U82">
            <v>32.75</v>
          </cell>
          <cell r="V82">
            <v>32.75</v>
          </cell>
          <cell r="W82">
            <v>32.75</v>
          </cell>
          <cell r="X82">
            <v>32.75</v>
          </cell>
          <cell r="Y82">
            <v>32.75</v>
          </cell>
          <cell r="Z82">
            <v>32.75</v>
          </cell>
          <cell r="AA82">
            <v>32.75</v>
          </cell>
          <cell r="AB82">
            <v>32.75</v>
          </cell>
          <cell r="AC82">
            <v>32.75</v>
          </cell>
          <cell r="AD82">
            <v>32.75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540.24183206106864</v>
          </cell>
          <cell r="AT82">
            <v>1092.2418320610686</v>
          </cell>
          <cell r="AU82">
            <v>713.08061068702284</v>
          </cell>
          <cell r="AV82">
            <v>1464.4836641221373</v>
          </cell>
          <cell r="AW82">
            <v>1728</v>
          </cell>
          <cell r="AX82">
            <v>923.0079898218828</v>
          </cell>
          <cell r="AY82">
            <v>923.0078125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22.510076335877859</v>
          </cell>
          <cell r="CM82">
            <v>45.510076335877862</v>
          </cell>
          <cell r="CN82">
            <v>29.711692111959284</v>
          </cell>
          <cell r="CO82">
            <v>61.020152671755717</v>
          </cell>
          <cell r="CP82">
            <v>72</v>
          </cell>
          <cell r="CQ82">
            <v>38.458666242578452</v>
          </cell>
          <cell r="CS82">
            <v>54.243948261238337</v>
          </cell>
          <cell r="CT82">
            <v>17.005038167938931</v>
          </cell>
          <cell r="CU82">
            <v>19.229333121289226</v>
          </cell>
          <cell r="CV82">
            <v>17.005038167938931</v>
          </cell>
          <cell r="CW82">
            <v>45.413973706530953</v>
          </cell>
          <cell r="CX82">
            <v>0</v>
          </cell>
          <cell r="CY82">
            <v>13.229333121289228</v>
          </cell>
          <cell r="DA82" t="str">
            <v>ENS040</v>
          </cell>
          <cell r="DB82">
            <v>80.833333333333329</v>
          </cell>
          <cell r="DC82">
            <v>17.005038167938931</v>
          </cell>
          <cell r="DD82">
            <v>80.833333333333329</v>
          </cell>
          <cell r="DE82">
            <v>-63.828295165394394</v>
          </cell>
          <cell r="DF82">
            <v>63534.999999999993</v>
          </cell>
          <cell r="DG82">
            <v>34211488.629131071</v>
          </cell>
          <cell r="DH82">
            <v>0.93141164201099125</v>
          </cell>
          <cell r="DI82" t="str">
            <v>C</v>
          </cell>
        </row>
        <row r="83">
          <cell r="D83" t="str">
            <v>DOPLIT</v>
          </cell>
          <cell r="E83">
            <v>1500</v>
          </cell>
          <cell r="F83">
            <v>117.75</v>
          </cell>
          <cell r="G83">
            <v>117.75</v>
          </cell>
          <cell r="H83">
            <v>117.75</v>
          </cell>
          <cell r="I83">
            <v>117.75</v>
          </cell>
          <cell r="J83">
            <v>117.75</v>
          </cell>
          <cell r="K83">
            <v>758</v>
          </cell>
          <cell r="L83">
            <v>554</v>
          </cell>
          <cell r="M83">
            <v>617</v>
          </cell>
          <cell r="N83">
            <v>655</v>
          </cell>
          <cell r="O83">
            <v>595</v>
          </cell>
          <cell r="P83">
            <v>849</v>
          </cell>
          <cell r="Q83">
            <v>640</v>
          </cell>
          <cell r="R83">
            <v>475</v>
          </cell>
          <cell r="S83">
            <v>616</v>
          </cell>
          <cell r="T83">
            <v>842</v>
          </cell>
          <cell r="U83">
            <v>586</v>
          </cell>
          <cell r="V83">
            <v>472</v>
          </cell>
          <cell r="W83">
            <v>595</v>
          </cell>
          <cell r="X83">
            <v>377</v>
          </cell>
          <cell r="Y83">
            <v>364</v>
          </cell>
          <cell r="Z83">
            <v>426</v>
          </cell>
          <cell r="AA83">
            <v>476</v>
          </cell>
          <cell r="AB83">
            <v>571</v>
          </cell>
          <cell r="AC83">
            <v>713</v>
          </cell>
          <cell r="AD83">
            <v>485</v>
          </cell>
          <cell r="AE83">
            <v>663</v>
          </cell>
          <cell r="AF83">
            <v>636</v>
          </cell>
          <cell r="AG83">
            <v>792</v>
          </cell>
          <cell r="AH83">
            <v>741</v>
          </cell>
          <cell r="AI83">
            <v>623</v>
          </cell>
          <cell r="AJ83">
            <v>810</v>
          </cell>
          <cell r="AK83">
            <v>756</v>
          </cell>
          <cell r="AL83">
            <v>688</v>
          </cell>
          <cell r="AM83">
            <v>662</v>
          </cell>
          <cell r="AN83">
            <v>815</v>
          </cell>
          <cell r="AO83">
            <v>994</v>
          </cell>
          <cell r="AP83">
            <v>809</v>
          </cell>
          <cell r="AQ83">
            <v>685</v>
          </cell>
          <cell r="AR83">
            <v>916.28</v>
          </cell>
          <cell r="AS83">
            <v>860.52</v>
          </cell>
          <cell r="AT83">
            <v>902.54021231422541</v>
          </cell>
          <cell r="AU83">
            <v>967.66114649681526</v>
          </cell>
          <cell r="AV83">
            <v>1104.6709129511678</v>
          </cell>
          <cell r="AW83">
            <v>1290.063694267516</v>
          </cell>
          <cell r="AX83">
            <v>1006.9559943382874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63.166666666666664</v>
          </cell>
          <cell r="BE83">
            <v>46.166666666666664</v>
          </cell>
          <cell r="BF83">
            <v>51.416666666666664</v>
          </cell>
          <cell r="BG83">
            <v>54.583333333333336</v>
          </cell>
          <cell r="BH83">
            <v>49.583333333333336</v>
          </cell>
          <cell r="BI83">
            <v>70.75</v>
          </cell>
          <cell r="BJ83">
            <v>53.333333333333336</v>
          </cell>
          <cell r="BK83">
            <v>39.583333333333336</v>
          </cell>
          <cell r="BL83">
            <v>51.333333333333336</v>
          </cell>
          <cell r="BM83">
            <v>70.166666666666671</v>
          </cell>
          <cell r="BN83">
            <v>48.833333333333336</v>
          </cell>
          <cell r="BO83">
            <v>39.333333333333336</v>
          </cell>
          <cell r="BP83">
            <v>49.583333333333336</v>
          </cell>
          <cell r="BQ83">
            <v>31.416666666666668</v>
          </cell>
          <cell r="BR83">
            <v>30.333333333333332</v>
          </cell>
          <cell r="BS83">
            <v>35.5</v>
          </cell>
          <cell r="BT83">
            <v>39.666666666666664</v>
          </cell>
          <cell r="BU83">
            <v>47.583333333333336</v>
          </cell>
          <cell r="BV83">
            <v>59.416666666666664</v>
          </cell>
          <cell r="BW83">
            <v>40.416666666666664</v>
          </cell>
          <cell r="BX83">
            <v>55.25</v>
          </cell>
          <cell r="BY83">
            <v>53</v>
          </cell>
          <cell r="BZ83">
            <v>66</v>
          </cell>
          <cell r="CA83">
            <v>61.75</v>
          </cell>
          <cell r="CB83">
            <v>51.916666666666664</v>
          </cell>
          <cell r="CC83">
            <v>67.5</v>
          </cell>
          <cell r="CD83">
            <v>63</v>
          </cell>
          <cell r="CE83">
            <v>57.333333333333336</v>
          </cell>
          <cell r="CF83">
            <v>55.166666666666664</v>
          </cell>
          <cell r="CG83">
            <v>67.916666666666671</v>
          </cell>
          <cell r="CH83">
            <v>82.833333333333329</v>
          </cell>
          <cell r="CI83">
            <v>67.416666666666671</v>
          </cell>
          <cell r="CJ83">
            <v>57.083333333333336</v>
          </cell>
          <cell r="CK83">
            <v>76.356666666666669</v>
          </cell>
          <cell r="CL83">
            <v>71.709999999999994</v>
          </cell>
          <cell r="CM83">
            <v>75.211684359518785</v>
          </cell>
          <cell r="CN83">
            <v>80.638428874734601</v>
          </cell>
          <cell r="CO83">
            <v>92.055909412597316</v>
          </cell>
          <cell r="CP83">
            <v>107.50530785562633</v>
          </cell>
          <cell r="CQ83">
            <v>83.91299952819061</v>
          </cell>
          <cell r="CR83">
            <v>83.9129638671875</v>
          </cell>
          <cell r="CS83">
            <v>93.399882047652738</v>
          </cell>
          <cell r="CT83">
            <v>70.090421089879698</v>
          </cell>
          <cell r="CU83">
            <v>74.268999764095312</v>
          </cell>
          <cell r="CV83">
            <v>4.4793099787685833</v>
          </cell>
          <cell r="CW83">
            <v>82.635340882283572</v>
          </cell>
          <cell r="CX83">
            <v>65.611111111111114</v>
          </cell>
          <cell r="CY83">
            <v>70.560224109459782</v>
          </cell>
          <cell r="DA83" t="str">
            <v>DOPLIT</v>
          </cell>
          <cell r="DB83">
            <v>67.611111111111114</v>
          </cell>
          <cell r="DC83">
            <v>70.090421089879698</v>
          </cell>
          <cell r="DD83">
            <v>70.090421089879698</v>
          </cell>
          <cell r="DE83">
            <v>2.4793099787685833</v>
          </cell>
          <cell r="DF83">
            <v>105135.63163481954</v>
          </cell>
          <cell r="DG83">
            <v>34316624.260765888</v>
          </cell>
          <cell r="DH83">
            <v>0.93427397145699687</v>
          </cell>
          <cell r="DI83" t="str">
            <v>C</v>
          </cell>
        </row>
        <row r="84">
          <cell r="D84" t="str">
            <v>PCH050</v>
          </cell>
          <cell r="E84">
            <v>612</v>
          </cell>
          <cell r="F84">
            <v>16.2</v>
          </cell>
          <cell r="G84">
            <v>16.199996948242187</v>
          </cell>
          <cell r="H84">
            <v>16.199996948242187</v>
          </cell>
          <cell r="I84">
            <v>16.199996948242187</v>
          </cell>
          <cell r="J84">
            <v>16.199996948242187</v>
          </cell>
          <cell r="K84">
            <v>2242</v>
          </cell>
          <cell r="L84">
            <v>3122</v>
          </cell>
          <cell r="M84">
            <v>2521</v>
          </cell>
          <cell r="N84">
            <v>2356</v>
          </cell>
          <cell r="O84">
            <v>1565</v>
          </cell>
          <cell r="P84">
            <v>2608</v>
          </cell>
          <cell r="Q84">
            <v>2527</v>
          </cell>
          <cell r="R84">
            <v>2528</v>
          </cell>
          <cell r="S84">
            <v>1699</v>
          </cell>
          <cell r="T84">
            <v>2301</v>
          </cell>
          <cell r="U84">
            <v>2901</v>
          </cell>
          <cell r="V84">
            <v>830</v>
          </cell>
          <cell r="W84">
            <v>2248</v>
          </cell>
          <cell r="X84">
            <v>1361</v>
          </cell>
          <cell r="Y84">
            <v>3671</v>
          </cell>
          <cell r="Z84">
            <v>1806.0000000000002</v>
          </cell>
          <cell r="AA84">
            <v>3000</v>
          </cell>
          <cell r="AB84">
            <v>822.00000000000045</v>
          </cell>
          <cell r="AC84">
            <v>2397.9999999999964</v>
          </cell>
          <cell r="AD84">
            <v>1441.0000000000005</v>
          </cell>
          <cell r="AE84">
            <v>2799.0000000000023</v>
          </cell>
          <cell r="AF84">
            <v>1476.000000000002</v>
          </cell>
          <cell r="AG84">
            <v>2484.0000000000005</v>
          </cell>
          <cell r="AH84">
            <v>1600.0000000000007</v>
          </cell>
          <cell r="AI84">
            <v>2155.0000000000009</v>
          </cell>
          <cell r="AJ84">
            <v>1680.0000000000007</v>
          </cell>
          <cell r="AK84">
            <v>2412.9999999999982</v>
          </cell>
          <cell r="AL84">
            <v>2672.0000000000005</v>
          </cell>
          <cell r="AM84">
            <v>2091.0000000000018</v>
          </cell>
          <cell r="AN84">
            <v>2734.3827160493829</v>
          </cell>
          <cell r="AO84">
            <v>3083.0864197530864</v>
          </cell>
          <cell r="AP84">
            <v>2071.4814814814818</v>
          </cell>
          <cell r="AQ84">
            <v>1719.9382716049383</v>
          </cell>
          <cell r="AR84">
            <v>1176.756790123457</v>
          </cell>
          <cell r="AS84">
            <v>894.87160493827162</v>
          </cell>
          <cell r="AT84">
            <v>1749.0061728395065</v>
          </cell>
          <cell r="AU84">
            <v>1471.2135802469136</v>
          </cell>
          <cell r="AV84">
            <v>1190.62962962963</v>
          </cell>
          <cell r="AW84">
            <v>2512.4111111111119</v>
          </cell>
          <cell r="AX84">
            <v>1499.1481481481485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62.277777777777779</v>
          </cell>
          <cell r="BE84">
            <v>86.722222222222229</v>
          </cell>
          <cell r="BF84">
            <v>70.027777777777771</v>
          </cell>
          <cell r="BG84">
            <v>65.444444444444443</v>
          </cell>
          <cell r="BH84">
            <v>43.472222222222221</v>
          </cell>
          <cell r="BI84">
            <v>72.444444444444443</v>
          </cell>
          <cell r="BJ84">
            <v>70.194444444444443</v>
          </cell>
          <cell r="BK84">
            <v>70.222222222222229</v>
          </cell>
          <cell r="BL84">
            <v>47.194444444444443</v>
          </cell>
          <cell r="BM84">
            <v>63.916666666666664</v>
          </cell>
          <cell r="BN84">
            <v>80.583333333333329</v>
          </cell>
          <cell r="BO84">
            <v>23.055555555555557</v>
          </cell>
          <cell r="BP84">
            <v>62.444444444444443</v>
          </cell>
          <cell r="BQ84">
            <v>37.805555555555557</v>
          </cell>
          <cell r="BR84">
            <v>101.97222222222223</v>
          </cell>
          <cell r="BS84">
            <v>50.166666666666671</v>
          </cell>
          <cell r="BT84">
            <v>83.333333333333329</v>
          </cell>
          <cell r="BU84">
            <v>22.833333333333346</v>
          </cell>
          <cell r="BV84">
            <v>66.611111111111015</v>
          </cell>
          <cell r="BW84">
            <v>40.027777777777793</v>
          </cell>
          <cell r="BX84">
            <v>77.750000000000057</v>
          </cell>
          <cell r="BY84">
            <v>41.000000000000057</v>
          </cell>
          <cell r="BZ84">
            <v>69.000000000000014</v>
          </cell>
          <cell r="CA84">
            <v>44.444444444444464</v>
          </cell>
          <cell r="CB84">
            <v>59.861111111111136</v>
          </cell>
          <cell r="CC84">
            <v>46.666666666666686</v>
          </cell>
          <cell r="CD84">
            <v>67.027777777777729</v>
          </cell>
          <cell r="CE84">
            <v>74.222222222222229</v>
          </cell>
          <cell r="CF84">
            <v>58.083333333333385</v>
          </cell>
          <cell r="CG84">
            <v>75.955075445816192</v>
          </cell>
          <cell r="CH84">
            <v>85.641289437585726</v>
          </cell>
          <cell r="CI84">
            <v>57.541152263374492</v>
          </cell>
          <cell r="CJ84">
            <v>47.776063100137179</v>
          </cell>
          <cell r="CK84">
            <v>32.68768861454047</v>
          </cell>
          <cell r="CL84">
            <v>24.857544581618654</v>
          </cell>
          <cell r="CM84">
            <v>48.583504801097405</v>
          </cell>
          <cell r="CN84">
            <v>40.867043895747599</v>
          </cell>
          <cell r="CO84">
            <v>33.073045267489725</v>
          </cell>
          <cell r="CP84">
            <v>69.789197530864215</v>
          </cell>
          <cell r="CQ84">
            <v>41.643004115226347</v>
          </cell>
          <cell r="CR84">
            <v>41.642974853515625</v>
          </cell>
          <cell r="CS84">
            <v>47.909762231367182</v>
          </cell>
          <cell r="CT84">
            <v>38.476200274348429</v>
          </cell>
          <cell r="CU84">
            <v>54.089763374485607</v>
          </cell>
          <cell r="CV84">
            <v>-31.268941472336522</v>
          </cell>
          <cell r="CW84">
            <v>40.841197988111581</v>
          </cell>
          <cell r="CX84">
            <v>69.745141746684951</v>
          </cell>
          <cell r="CY84">
            <v>53.859645061728408</v>
          </cell>
          <cell r="DA84" t="str">
            <v>PCH050</v>
          </cell>
          <cell r="DB84">
            <v>62.6388888888889</v>
          </cell>
          <cell r="DC84">
            <v>69.745141746684951</v>
          </cell>
          <cell r="DD84">
            <v>69.745141746684951</v>
          </cell>
          <cell r="DE84">
            <v>7.1062528577960506</v>
          </cell>
          <cell r="DF84">
            <v>42684.026748971191</v>
          </cell>
          <cell r="DG84">
            <v>34359308.287514858</v>
          </cell>
          <cell r="DH84">
            <v>0.93543604890626775</v>
          </cell>
          <cell r="DI84" t="str">
            <v>C</v>
          </cell>
        </row>
        <row r="85">
          <cell r="D85" t="str">
            <v>ZPL225</v>
          </cell>
          <cell r="E85">
            <v>720</v>
          </cell>
          <cell r="F85">
            <v>14.75</v>
          </cell>
          <cell r="G85">
            <v>14.75</v>
          </cell>
          <cell r="H85">
            <v>14.75</v>
          </cell>
          <cell r="I85">
            <v>14.75</v>
          </cell>
          <cell r="J85">
            <v>14.75</v>
          </cell>
          <cell r="K85">
            <v>5069</v>
          </cell>
          <cell r="L85">
            <v>4461</v>
          </cell>
          <cell r="M85">
            <v>4545</v>
          </cell>
          <cell r="N85">
            <v>4267</v>
          </cell>
          <cell r="O85">
            <v>5424</v>
          </cell>
          <cell r="P85">
            <v>5145</v>
          </cell>
          <cell r="Q85">
            <v>4210</v>
          </cell>
          <cell r="R85">
            <v>3090</v>
          </cell>
          <cell r="S85">
            <v>4284</v>
          </cell>
          <cell r="T85">
            <v>4632</v>
          </cell>
          <cell r="U85">
            <v>5681</v>
          </cell>
          <cell r="V85">
            <v>341</v>
          </cell>
          <cell r="W85">
            <v>3818</v>
          </cell>
          <cell r="X85">
            <v>3612</v>
          </cell>
          <cell r="Y85">
            <v>3081</v>
          </cell>
          <cell r="Z85">
            <v>5685</v>
          </cell>
          <cell r="AA85">
            <v>2559</v>
          </cell>
          <cell r="AB85">
            <v>3638</v>
          </cell>
          <cell r="AC85">
            <v>3679</v>
          </cell>
          <cell r="AD85">
            <v>1994</v>
          </cell>
          <cell r="AE85">
            <v>3022.9993220338984</v>
          </cell>
          <cell r="AF85">
            <v>3256</v>
          </cell>
          <cell r="AG85">
            <v>2741</v>
          </cell>
          <cell r="AH85">
            <v>1947</v>
          </cell>
          <cell r="AI85">
            <v>2522</v>
          </cell>
          <cell r="AJ85">
            <v>3369.9322033898306</v>
          </cell>
          <cell r="AK85">
            <v>2707</v>
          </cell>
          <cell r="AL85">
            <v>3342.0671186440682</v>
          </cell>
          <cell r="AM85">
            <v>3219</v>
          </cell>
          <cell r="AN85">
            <v>2964</v>
          </cell>
          <cell r="AO85">
            <v>2628</v>
          </cell>
          <cell r="AP85">
            <v>3094</v>
          </cell>
          <cell r="AQ85">
            <v>4290</v>
          </cell>
          <cell r="AR85">
            <v>2795.08</v>
          </cell>
          <cell r="AS85">
            <v>1949.0406779661021</v>
          </cell>
          <cell r="AT85">
            <v>2465.7864406779654</v>
          </cell>
          <cell r="AU85">
            <v>2677.9118644067789</v>
          </cell>
          <cell r="AV85">
            <v>2787.8644067796608</v>
          </cell>
          <cell r="AW85">
            <v>3211.8508474576279</v>
          </cell>
          <cell r="AX85">
            <v>2647.9223728813563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105.60416666666667</v>
          </cell>
          <cell r="BE85">
            <v>92.9375</v>
          </cell>
          <cell r="BF85">
            <v>94.6875</v>
          </cell>
          <cell r="BG85">
            <v>88.895833333333329</v>
          </cell>
          <cell r="BH85">
            <v>113</v>
          </cell>
          <cell r="BI85">
            <v>107.1875</v>
          </cell>
          <cell r="BJ85">
            <v>87.708333333333329</v>
          </cell>
          <cell r="BK85">
            <v>64.375</v>
          </cell>
          <cell r="BL85">
            <v>89.25</v>
          </cell>
          <cell r="BM85">
            <v>96.5</v>
          </cell>
          <cell r="BN85">
            <v>118.35416666666667</v>
          </cell>
          <cell r="BO85">
            <v>7.104166666666667</v>
          </cell>
          <cell r="BP85">
            <v>79.541666666666671</v>
          </cell>
          <cell r="BQ85">
            <v>75.25</v>
          </cell>
          <cell r="BR85">
            <v>64.1875</v>
          </cell>
          <cell r="BS85">
            <v>118.4375</v>
          </cell>
          <cell r="BT85">
            <v>53.3125</v>
          </cell>
          <cell r="BU85">
            <v>75.791666666666671</v>
          </cell>
          <cell r="BV85">
            <v>76.645833333333329</v>
          </cell>
          <cell r="BW85">
            <v>41.541666666666664</v>
          </cell>
          <cell r="BX85">
            <v>62.97915254237288</v>
          </cell>
          <cell r="BY85">
            <v>67.833333333333329</v>
          </cell>
          <cell r="BZ85">
            <v>57.104166666666664</v>
          </cell>
          <cell r="CA85">
            <v>40.5625</v>
          </cell>
          <cell r="CB85">
            <v>52.541666666666664</v>
          </cell>
          <cell r="CC85">
            <v>70.20692090395481</v>
          </cell>
          <cell r="CD85">
            <v>56.395833333333336</v>
          </cell>
          <cell r="CE85">
            <v>69.626398305084749</v>
          </cell>
          <cell r="CF85">
            <v>67.0625</v>
          </cell>
          <cell r="CG85">
            <v>61.75</v>
          </cell>
          <cell r="CH85">
            <v>54.75</v>
          </cell>
          <cell r="CI85">
            <v>64.458333333333329</v>
          </cell>
          <cell r="CJ85">
            <v>89.375</v>
          </cell>
          <cell r="CK85">
            <v>58.230833333333329</v>
          </cell>
          <cell r="CL85">
            <v>40.605014124293795</v>
          </cell>
          <cell r="CM85">
            <v>51.370550847457615</v>
          </cell>
          <cell r="CN85">
            <v>55.789830508474559</v>
          </cell>
          <cell r="CO85">
            <v>58.08050847457627</v>
          </cell>
          <cell r="CP85">
            <v>66.913559322033919</v>
          </cell>
          <cell r="CQ85">
            <v>55.165049435028244</v>
          </cell>
          <cell r="CR85">
            <v>55.1650390625</v>
          </cell>
          <cell r="CS85">
            <v>60.261299435028242</v>
          </cell>
          <cell r="CT85">
            <v>59.895349576271187</v>
          </cell>
          <cell r="CU85">
            <v>61.501044020715632</v>
          </cell>
          <cell r="CV85">
            <v>-2.4451612523540476</v>
          </cell>
          <cell r="CW85">
            <v>55.080296610169484</v>
          </cell>
          <cell r="CX85">
            <v>62.340510828625234</v>
          </cell>
          <cell r="CY85">
            <v>60.624566854990576</v>
          </cell>
          <cell r="DA85" t="str">
            <v>ZPL225</v>
          </cell>
          <cell r="DB85">
            <v>65.409717514124281</v>
          </cell>
          <cell r="DC85">
            <v>62.340510828625234</v>
          </cell>
          <cell r="DD85">
            <v>65.409717514124281</v>
          </cell>
          <cell r="DE85">
            <v>-3.0692066854990472</v>
          </cell>
          <cell r="DF85">
            <v>47094.996610169481</v>
          </cell>
          <cell r="DG85">
            <v>34406403.28412503</v>
          </cell>
          <cell r="DH85">
            <v>0.93671821550821532</v>
          </cell>
          <cell r="DI85" t="str">
            <v>C</v>
          </cell>
        </row>
        <row r="86">
          <cell r="D86" t="str">
            <v>ZRLGAL</v>
          </cell>
          <cell r="E86">
            <v>735</v>
          </cell>
          <cell r="F86">
            <v>111</v>
          </cell>
          <cell r="G86">
            <v>111</v>
          </cell>
          <cell r="H86">
            <v>111</v>
          </cell>
          <cell r="I86">
            <v>111</v>
          </cell>
          <cell r="J86">
            <v>111</v>
          </cell>
          <cell r="K86">
            <v>339.93243243243245</v>
          </cell>
          <cell r="L86">
            <v>314.75225225225228</v>
          </cell>
          <cell r="M86">
            <v>311.84684684684686</v>
          </cell>
          <cell r="N86">
            <v>300.22522522522524</v>
          </cell>
          <cell r="O86">
            <v>310.87837837837839</v>
          </cell>
          <cell r="P86">
            <v>323.46846846846847</v>
          </cell>
          <cell r="Q86">
            <v>295.38288288288288</v>
          </cell>
          <cell r="R86">
            <v>281.82432432432432</v>
          </cell>
          <cell r="S86">
            <v>392.22972972972974</v>
          </cell>
          <cell r="T86">
            <v>340</v>
          </cell>
          <cell r="U86">
            <v>361.09459459459458</v>
          </cell>
          <cell r="V86">
            <v>317.40990990990991</v>
          </cell>
          <cell r="W86">
            <v>435</v>
          </cell>
          <cell r="X86">
            <v>151.15765765765767</v>
          </cell>
          <cell r="Y86">
            <v>377.12612612612611</v>
          </cell>
          <cell r="Z86">
            <v>366.12612612612611</v>
          </cell>
          <cell r="AA86">
            <v>464.03153153153153</v>
          </cell>
          <cell r="AB86">
            <v>352.44144144144144</v>
          </cell>
          <cell r="AC86">
            <v>384</v>
          </cell>
          <cell r="AD86">
            <v>242</v>
          </cell>
          <cell r="AE86">
            <v>542</v>
          </cell>
          <cell r="AF86">
            <v>431</v>
          </cell>
          <cell r="AG86">
            <v>433</v>
          </cell>
          <cell r="AH86">
            <v>441.98648648648651</v>
          </cell>
          <cell r="AI86">
            <v>296.55405405405406</v>
          </cell>
          <cell r="AJ86">
            <v>315.2837837837838</v>
          </cell>
          <cell r="AK86">
            <v>368.35135135135135</v>
          </cell>
          <cell r="AL86">
            <v>349.62162162162161</v>
          </cell>
          <cell r="AM86">
            <v>350.66216216216219</v>
          </cell>
          <cell r="AN86">
            <v>525.81081081081084</v>
          </cell>
          <cell r="AO86">
            <v>388.59324324324336</v>
          </cell>
          <cell r="AP86">
            <v>352.87297297297306</v>
          </cell>
          <cell r="AQ86">
            <v>400.50000000000006</v>
          </cell>
          <cell r="AR86">
            <v>296.58648648648648</v>
          </cell>
          <cell r="AS86">
            <v>427.56081081081089</v>
          </cell>
          <cell r="AT86">
            <v>383.181081081081</v>
          </cell>
          <cell r="AU86">
            <v>431.89054054054054</v>
          </cell>
          <cell r="AV86">
            <v>371.43288288288289</v>
          </cell>
          <cell r="AW86">
            <v>490.04414414414418</v>
          </cell>
          <cell r="AX86">
            <v>400.11599099099095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56.655405405405411</v>
          </cell>
          <cell r="BE86">
            <v>52.458708708708713</v>
          </cell>
          <cell r="BF86">
            <v>51.974474474474476</v>
          </cell>
          <cell r="BG86">
            <v>50.037537537537538</v>
          </cell>
          <cell r="BH86">
            <v>51.813063063063062</v>
          </cell>
          <cell r="BI86">
            <v>53.911411411411414</v>
          </cell>
          <cell r="BJ86">
            <v>49.23048048048048</v>
          </cell>
          <cell r="BK86">
            <v>46.97072072072072</v>
          </cell>
          <cell r="BL86">
            <v>65.371621621621628</v>
          </cell>
          <cell r="BM86">
            <v>56.666666666666664</v>
          </cell>
          <cell r="BN86">
            <v>60.182432432432428</v>
          </cell>
          <cell r="BO86">
            <v>52.901651651651655</v>
          </cell>
          <cell r="BP86">
            <v>72.5</v>
          </cell>
          <cell r="BQ86">
            <v>25.192942942942945</v>
          </cell>
          <cell r="BR86">
            <v>62.854354354354349</v>
          </cell>
          <cell r="BS86">
            <v>61.021021021021021</v>
          </cell>
          <cell r="BT86">
            <v>77.338588588588593</v>
          </cell>
          <cell r="BU86">
            <v>58.74024024024024</v>
          </cell>
          <cell r="BV86">
            <v>64</v>
          </cell>
          <cell r="BW86">
            <v>40.333333333333336</v>
          </cell>
          <cell r="BX86">
            <v>90.333333333333329</v>
          </cell>
          <cell r="BY86">
            <v>71.833333333333329</v>
          </cell>
          <cell r="BZ86">
            <v>72.166666666666671</v>
          </cell>
          <cell r="CA86">
            <v>73.664414414414424</v>
          </cell>
          <cell r="CB86">
            <v>49.425675675675677</v>
          </cell>
          <cell r="CC86">
            <v>52.547297297297298</v>
          </cell>
          <cell r="CD86">
            <v>61.391891891891895</v>
          </cell>
          <cell r="CE86">
            <v>58.270270270270267</v>
          </cell>
          <cell r="CF86">
            <v>58.443693693693696</v>
          </cell>
          <cell r="CG86">
            <v>87.635135135135144</v>
          </cell>
          <cell r="CH86">
            <v>64.765540540540556</v>
          </cell>
          <cell r="CI86">
            <v>58.812162162162174</v>
          </cell>
          <cell r="CJ86">
            <v>66.750000000000014</v>
          </cell>
          <cell r="CK86">
            <v>49.431081081081082</v>
          </cell>
          <cell r="CL86">
            <v>71.260135135135144</v>
          </cell>
          <cell r="CM86">
            <v>63.863513513513503</v>
          </cell>
          <cell r="CN86">
            <v>71.981756756756752</v>
          </cell>
          <cell r="CO86">
            <v>61.905480480480485</v>
          </cell>
          <cell r="CP86">
            <v>81.674024024024035</v>
          </cell>
          <cell r="CQ86">
            <v>66.685998498498506</v>
          </cell>
          <cell r="CR86">
            <v>66.68597412109375</v>
          </cell>
          <cell r="CS86">
            <v>71.853753753753764</v>
          </cell>
          <cell r="CT86">
            <v>62.826182432432432</v>
          </cell>
          <cell r="CU86">
            <v>66.232732732732728</v>
          </cell>
          <cell r="CV86">
            <v>-2.0602665165165206</v>
          </cell>
          <cell r="CW86">
            <v>65.916916916916918</v>
          </cell>
          <cell r="CX86">
            <v>64.886448948948953</v>
          </cell>
          <cell r="CY86">
            <v>64.542555055055047</v>
          </cell>
          <cell r="DA86" t="str">
            <v>ZRLGAL</v>
          </cell>
          <cell r="DB86">
            <v>57.403153153153163</v>
          </cell>
          <cell r="DC86">
            <v>64.886448948948953</v>
          </cell>
          <cell r="DD86">
            <v>64.886448948948953</v>
          </cell>
          <cell r="DE86">
            <v>7.4832957957957902</v>
          </cell>
          <cell r="DF86">
            <v>47691.539977477478</v>
          </cell>
          <cell r="DG86">
            <v>34454094.824102506</v>
          </cell>
          <cell r="DH86">
            <v>0.93801662307071554</v>
          </cell>
          <cell r="DI86" t="str">
            <v>C</v>
          </cell>
        </row>
        <row r="87">
          <cell r="D87" t="str">
            <v>LRN125</v>
          </cell>
          <cell r="E87">
            <v>1176</v>
          </cell>
          <cell r="F87">
            <v>46.25</v>
          </cell>
          <cell r="G87">
            <v>46.25</v>
          </cell>
          <cell r="H87">
            <v>46.25</v>
          </cell>
          <cell r="I87">
            <v>46.25</v>
          </cell>
          <cell r="J87">
            <v>46.25</v>
          </cell>
          <cell r="K87">
            <v>847</v>
          </cell>
          <cell r="L87">
            <v>720</v>
          </cell>
          <cell r="M87">
            <v>1282</v>
          </cell>
          <cell r="N87">
            <v>1112</v>
          </cell>
          <cell r="O87">
            <v>677</v>
          </cell>
          <cell r="P87">
            <v>957</v>
          </cell>
          <cell r="Q87">
            <v>524</v>
          </cell>
          <cell r="R87">
            <v>786</v>
          </cell>
          <cell r="S87">
            <v>1072</v>
          </cell>
          <cell r="T87">
            <v>1202</v>
          </cell>
          <cell r="U87">
            <v>678</v>
          </cell>
          <cell r="V87">
            <v>629</v>
          </cell>
          <cell r="W87">
            <v>659</v>
          </cell>
          <cell r="X87">
            <v>402</v>
          </cell>
          <cell r="Y87">
            <v>1247</v>
          </cell>
          <cell r="Z87">
            <v>346</v>
          </cell>
          <cell r="AA87">
            <v>260</v>
          </cell>
          <cell r="AB87">
            <v>692</v>
          </cell>
          <cell r="AC87">
            <v>817</v>
          </cell>
          <cell r="AD87">
            <v>190</v>
          </cell>
          <cell r="AE87">
            <v>374</v>
          </cell>
          <cell r="AF87">
            <v>591</v>
          </cell>
          <cell r="AG87">
            <v>960</v>
          </cell>
          <cell r="AH87">
            <v>499</v>
          </cell>
          <cell r="AI87">
            <v>1043</v>
          </cell>
          <cell r="AJ87">
            <v>923</v>
          </cell>
          <cell r="AK87">
            <v>1445</v>
          </cell>
          <cell r="AL87">
            <v>1629</v>
          </cell>
          <cell r="AM87">
            <v>1652</v>
          </cell>
          <cell r="AN87">
            <v>1666</v>
          </cell>
          <cell r="AO87">
            <v>1527</v>
          </cell>
          <cell r="AP87">
            <v>1216</v>
          </cell>
          <cell r="AQ87">
            <v>1025</v>
          </cell>
          <cell r="AR87">
            <v>1035</v>
          </cell>
          <cell r="AS87">
            <v>1225</v>
          </cell>
          <cell r="AT87">
            <v>2604.2378378378385</v>
          </cell>
          <cell r="AU87">
            <v>1226.7078918918917</v>
          </cell>
          <cell r="AV87">
            <v>1349.0309189189188</v>
          </cell>
          <cell r="AW87">
            <v>2782.649081081081</v>
          </cell>
          <cell r="AX87">
            <v>1703.7709549549547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35.291666666666664</v>
          </cell>
          <cell r="BE87">
            <v>30</v>
          </cell>
          <cell r="BF87">
            <v>53.416666666666664</v>
          </cell>
          <cell r="BG87">
            <v>46.333333333333336</v>
          </cell>
          <cell r="BH87">
            <v>28.208333333333332</v>
          </cell>
          <cell r="BI87">
            <v>39.875</v>
          </cell>
          <cell r="BJ87">
            <v>21.833333333333332</v>
          </cell>
          <cell r="BK87">
            <v>32.75</v>
          </cell>
          <cell r="BL87">
            <v>44.666666666666664</v>
          </cell>
          <cell r="BM87">
            <v>50.083333333333336</v>
          </cell>
          <cell r="BN87">
            <v>28.25</v>
          </cell>
          <cell r="BO87">
            <v>26.208333333333332</v>
          </cell>
          <cell r="BP87">
            <v>27.458333333333332</v>
          </cell>
          <cell r="BQ87">
            <v>16.75</v>
          </cell>
          <cell r="BR87">
            <v>51.958333333333336</v>
          </cell>
          <cell r="BS87">
            <v>14.416666666666666</v>
          </cell>
          <cell r="BT87">
            <v>10.833333333333334</v>
          </cell>
          <cell r="BU87">
            <v>28.833333333333332</v>
          </cell>
          <cell r="BV87">
            <v>34.041666666666664</v>
          </cell>
          <cell r="BW87">
            <v>7.916666666666667</v>
          </cell>
          <cell r="BX87">
            <v>15.583333333333334</v>
          </cell>
          <cell r="BY87">
            <v>24.625</v>
          </cell>
          <cell r="BZ87">
            <v>40</v>
          </cell>
          <cell r="CA87">
            <v>20.791666666666668</v>
          </cell>
          <cell r="CB87">
            <v>43.458333333333336</v>
          </cell>
          <cell r="CC87">
            <v>38.458333333333336</v>
          </cell>
          <cell r="CD87">
            <v>60.208333333333336</v>
          </cell>
          <cell r="CE87">
            <v>67.875</v>
          </cell>
          <cell r="CF87">
            <v>68.833333333333329</v>
          </cell>
          <cell r="CG87">
            <v>69.416666666666671</v>
          </cell>
          <cell r="CH87">
            <v>63.625</v>
          </cell>
          <cell r="CI87">
            <v>50.666666666666664</v>
          </cell>
          <cell r="CJ87">
            <v>42.708333333333336</v>
          </cell>
          <cell r="CK87">
            <v>43.125</v>
          </cell>
          <cell r="CL87">
            <v>51.041666666666664</v>
          </cell>
          <cell r="CM87">
            <v>108.50990990990994</v>
          </cell>
          <cell r="CN87">
            <v>51.112828828828818</v>
          </cell>
          <cell r="CO87">
            <v>56.209621621621615</v>
          </cell>
          <cell r="CP87">
            <v>115.94371171171171</v>
          </cell>
          <cell r="CQ87">
            <v>70.990456456456457</v>
          </cell>
          <cell r="CR87">
            <v>70.99041748046875</v>
          </cell>
          <cell r="CS87">
            <v>74.422054054054044</v>
          </cell>
          <cell r="CT87">
            <v>61.346227477477484</v>
          </cell>
          <cell r="CU87">
            <v>65.7556448948949</v>
          </cell>
          <cell r="CV87">
            <v>-2.091272522522523</v>
          </cell>
          <cell r="CW87">
            <v>71.944120120120118</v>
          </cell>
          <cell r="CX87">
            <v>63.437500000000007</v>
          </cell>
          <cell r="CY87">
            <v>61.111030030030037</v>
          </cell>
          <cell r="DA87" t="str">
            <v>LRN125</v>
          </cell>
          <cell r="DB87">
            <v>55.513888888888886</v>
          </cell>
          <cell r="DC87">
            <v>63.437500000000007</v>
          </cell>
          <cell r="DD87">
            <v>63.437500000000007</v>
          </cell>
          <cell r="DE87">
            <v>7.9236111111111214</v>
          </cell>
          <cell r="DF87">
            <v>74602.500000000015</v>
          </cell>
          <cell r="DG87">
            <v>34528697.324102506</v>
          </cell>
          <cell r="DH87">
            <v>0.94004768455933951</v>
          </cell>
          <cell r="DI87" t="str">
            <v>C</v>
          </cell>
        </row>
        <row r="88">
          <cell r="D88" t="str">
            <v>ZGC225</v>
          </cell>
          <cell r="E88">
            <v>657.59999999999991</v>
          </cell>
          <cell r="F88">
            <v>13.5</v>
          </cell>
          <cell r="G88">
            <v>13.5</v>
          </cell>
          <cell r="H88">
            <v>13.5</v>
          </cell>
          <cell r="I88">
            <v>13.5</v>
          </cell>
          <cell r="J88">
            <v>13.5</v>
          </cell>
          <cell r="K88">
            <v>4942</v>
          </cell>
          <cell r="L88">
            <v>3896</v>
          </cell>
          <cell r="M88">
            <v>3955</v>
          </cell>
          <cell r="N88">
            <v>3651</v>
          </cell>
          <cell r="O88">
            <v>3747</v>
          </cell>
          <cell r="P88">
            <v>4698</v>
          </cell>
          <cell r="Q88">
            <v>3294</v>
          </cell>
          <cell r="R88">
            <v>3019</v>
          </cell>
          <cell r="S88">
            <v>4607</v>
          </cell>
          <cell r="T88">
            <v>3050</v>
          </cell>
          <cell r="U88">
            <v>3912</v>
          </cell>
          <cell r="V88">
            <v>2731</v>
          </cell>
          <cell r="W88">
            <v>3979</v>
          </cell>
          <cell r="X88">
            <v>3255</v>
          </cell>
          <cell r="Y88">
            <v>3684</v>
          </cell>
          <cell r="Z88">
            <v>4442</v>
          </cell>
          <cell r="AA88">
            <v>4104</v>
          </cell>
          <cell r="AB88">
            <v>3328</v>
          </cell>
          <cell r="AC88">
            <v>3762</v>
          </cell>
          <cell r="AD88">
            <v>2033</v>
          </cell>
          <cell r="AE88">
            <v>4003.9992592592598</v>
          </cell>
          <cell r="AF88">
            <v>1921</v>
          </cell>
          <cell r="AG88">
            <v>2056</v>
          </cell>
          <cell r="AH88">
            <v>2573</v>
          </cell>
          <cell r="AI88">
            <v>2994</v>
          </cell>
          <cell r="AJ88">
            <v>2222</v>
          </cell>
          <cell r="AK88">
            <v>2710</v>
          </cell>
          <cell r="AL88">
            <v>3062</v>
          </cell>
          <cell r="AM88">
            <v>3457</v>
          </cell>
          <cell r="AN88">
            <v>3464</v>
          </cell>
          <cell r="AO88">
            <v>2634</v>
          </cell>
          <cell r="AP88">
            <v>2440</v>
          </cell>
          <cell r="AQ88">
            <v>3518</v>
          </cell>
          <cell r="AR88">
            <v>3264.2200000000007</v>
          </cell>
          <cell r="AS88">
            <v>2928.7200000000003</v>
          </cell>
          <cell r="AT88">
            <v>2249.7851851851856</v>
          </cell>
          <cell r="AU88">
            <v>2417.5962962962958</v>
          </cell>
          <cell r="AV88">
            <v>2634.8718518518504</v>
          </cell>
          <cell r="AW88">
            <v>4224.9792592592567</v>
          </cell>
          <cell r="AX88">
            <v>2953.3620987654317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102.95833333333333</v>
          </cell>
          <cell r="BE88">
            <v>81.166666666666671</v>
          </cell>
          <cell r="BF88">
            <v>82.395833333333329</v>
          </cell>
          <cell r="BG88">
            <v>76.0625</v>
          </cell>
          <cell r="BH88">
            <v>78.0625</v>
          </cell>
          <cell r="BI88">
            <v>97.875</v>
          </cell>
          <cell r="BJ88">
            <v>68.625</v>
          </cell>
          <cell r="BK88">
            <v>62.895833333333336</v>
          </cell>
          <cell r="BL88">
            <v>95.979166666666671</v>
          </cell>
          <cell r="BM88">
            <v>63.541666666666664</v>
          </cell>
          <cell r="BN88">
            <v>81.5</v>
          </cell>
          <cell r="BO88">
            <v>56.895833333333336</v>
          </cell>
          <cell r="BP88">
            <v>82.895833333333329</v>
          </cell>
          <cell r="BQ88">
            <v>67.8125</v>
          </cell>
          <cell r="BR88">
            <v>76.75</v>
          </cell>
          <cell r="BS88">
            <v>92.541666666666671</v>
          </cell>
          <cell r="BT88">
            <v>85.5</v>
          </cell>
          <cell r="BU88">
            <v>69.333333333333329</v>
          </cell>
          <cell r="BV88">
            <v>78.375</v>
          </cell>
          <cell r="BW88">
            <v>42.354166666666664</v>
          </cell>
          <cell r="BX88">
            <v>83.416651234567908</v>
          </cell>
          <cell r="BY88">
            <v>40.020833333333336</v>
          </cell>
          <cell r="BZ88">
            <v>42.833333333333336</v>
          </cell>
          <cell r="CA88">
            <v>53.604166666666664</v>
          </cell>
          <cell r="CB88">
            <v>62.375</v>
          </cell>
          <cell r="CC88">
            <v>46.291666666666664</v>
          </cell>
          <cell r="CD88">
            <v>56.458333333333336</v>
          </cell>
          <cell r="CE88">
            <v>63.791666666666664</v>
          </cell>
          <cell r="CF88">
            <v>72.020833333333329</v>
          </cell>
          <cell r="CG88">
            <v>72.166666666666671</v>
          </cell>
          <cell r="CH88">
            <v>54.875</v>
          </cell>
          <cell r="CI88">
            <v>50.833333333333336</v>
          </cell>
          <cell r="CJ88">
            <v>73.291666666666671</v>
          </cell>
          <cell r="CK88">
            <v>68.004583333333343</v>
          </cell>
          <cell r="CL88">
            <v>61.015000000000008</v>
          </cell>
          <cell r="CM88">
            <v>46.870524691358035</v>
          </cell>
          <cell r="CN88">
            <v>50.366589506172829</v>
          </cell>
          <cell r="CO88">
            <v>54.893163580246885</v>
          </cell>
          <cell r="CP88">
            <v>88.020401234567842</v>
          </cell>
          <cell r="CQ88">
            <v>61.528377057613149</v>
          </cell>
          <cell r="CR88">
            <v>61.528350830078125</v>
          </cell>
          <cell r="CS88">
            <v>64.42671810699585</v>
          </cell>
          <cell r="CT88">
            <v>62.295443672839518</v>
          </cell>
          <cell r="CU88">
            <v>63.012452417695471</v>
          </cell>
          <cell r="CV88">
            <v>0.60447145061729657</v>
          </cell>
          <cell r="CW88">
            <v>50.710092592592588</v>
          </cell>
          <cell r="CX88">
            <v>61.690972222222221</v>
          </cell>
          <cell r="CY88">
            <v>60.382280092592588</v>
          </cell>
          <cell r="DA88" t="str">
            <v>ZGC225</v>
          </cell>
          <cell r="DB88">
            <v>55.513888888888886</v>
          </cell>
          <cell r="DC88">
            <v>62.295443672839518</v>
          </cell>
          <cell r="DD88">
            <v>62.295443672839518</v>
          </cell>
          <cell r="DE88">
            <v>6.7815547839506323</v>
          </cell>
          <cell r="DF88">
            <v>40965.483759259259</v>
          </cell>
          <cell r="DG88">
            <v>34569662.807861768</v>
          </cell>
          <cell r="DH88">
            <v>0.94116297448161135</v>
          </cell>
          <cell r="DI88" t="str">
            <v>C</v>
          </cell>
        </row>
        <row r="89">
          <cell r="D89" t="str">
            <v>70NLIT</v>
          </cell>
          <cell r="E89">
            <v>810</v>
          </cell>
          <cell r="F89">
            <v>135</v>
          </cell>
          <cell r="G89">
            <v>135</v>
          </cell>
          <cell r="H89">
            <v>135</v>
          </cell>
          <cell r="I89">
            <v>135</v>
          </cell>
          <cell r="J89">
            <v>135</v>
          </cell>
          <cell r="K89">
            <v>135</v>
          </cell>
          <cell r="L89">
            <v>135</v>
          </cell>
          <cell r="M89">
            <v>135</v>
          </cell>
          <cell r="N89">
            <v>135</v>
          </cell>
          <cell r="O89">
            <v>135</v>
          </cell>
          <cell r="P89">
            <v>135</v>
          </cell>
          <cell r="Q89">
            <v>135</v>
          </cell>
          <cell r="R89">
            <v>135</v>
          </cell>
          <cell r="S89">
            <v>135</v>
          </cell>
          <cell r="T89">
            <v>135</v>
          </cell>
          <cell r="U89">
            <v>135</v>
          </cell>
          <cell r="V89">
            <v>135</v>
          </cell>
          <cell r="W89">
            <v>135</v>
          </cell>
          <cell r="X89">
            <v>135</v>
          </cell>
          <cell r="Y89">
            <v>135</v>
          </cell>
          <cell r="Z89">
            <v>135</v>
          </cell>
          <cell r="AA89">
            <v>135</v>
          </cell>
          <cell r="AB89">
            <v>135</v>
          </cell>
          <cell r="AC89">
            <v>135</v>
          </cell>
          <cell r="AD89">
            <v>135</v>
          </cell>
          <cell r="AE89">
            <v>0</v>
          </cell>
          <cell r="AF89">
            <v>0</v>
          </cell>
          <cell r="AG89">
            <v>105.82222222222222</v>
          </cell>
          <cell r="AH89">
            <v>162.78044444444444</v>
          </cell>
          <cell r="AI89">
            <v>176</v>
          </cell>
          <cell r="AJ89">
            <v>121.24444444444444</v>
          </cell>
          <cell r="AK89">
            <v>241.51111111111112</v>
          </cell>
          <cell r="AL89">
            <v>290.39999999999998</v>
          </cell>
          <cell r="AM89">
            <v>368.62222222222221</v>
          </cell>
          <cell r="AN89">
            <v>218</v>
          </cell>
          <cell r="AO89">
            <v>272</v>
          </cell>
          <cell r="AP89">
            <v>366</v>
          </cell>
          <cell r="AQ89">
            <v>348</v>
          </cell>
          <cell r="AR89">
            <v>450</v>
          </cell>
          <cell r="AS89">
            <v>358</v>
          </cell>
          <cell r="AT89">
            <v>268.3</v>
          </cell>
          <cell r="AU89">
            <v>294</v>
          </cell>
          <cell r="AV89">
            <v>162</v>
          </cell>
          <cell r="AW89">
            <v>272.36</v>
          </cell>
          <cell r="AX89">
            <v>300.77666666666664</v>
          </cell>
          <cell r="AY89">
            <v>300.776611328125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17.637037037037036</v>
          </cell>
          <cell r="CA89">
            <v>27.130074074074074</v>
          </cell>
          <cell r="CB89">
            <v>29.333333333333332</v>
          </cell>
          <cell r="CC89">
            <v>20.207407407407405</v>
          </cell>
          <cell r="CD89">
            <v>40.251851851851853</v>
          </cell>
          <cell r="CE89">
            <v>48.4</v>
          </cell>
          <cell r="CF89">
            <v>61.437037037037037</v>
          </cell>
          <cell r="CG89">
            <v>36.333333333333336</v>
          </cell>
          <cell r="CH89">
            <v>45.333333333333336</v>
          </cell>
          <cell r="CI89">
            <v>61</v>
          </cell>
          <cell r="CJ89">
            <v>58</v>
          </cell>
          <cell r="CK89">
            <v>75</v>
          </cell>
          <cell r="CL89">
            <v>59.666666666666664</v>
          </cell>
          <cell r="CM89">
            <v>44.716666666666669</v>
          </cell>
          <cell r="CN89">
            <v>49</v>
          </cell>
          <cell r="CO89">
            <v>27</v>
          </cell>
          <cell r="CP89">
            <v>45.393333333333338</v>
          </cell>
          <cell r="CQ89">
            <v>50.129444444444438</v>
          </cell>
          <cell r="CS89">
            <v>40.464444444444446</v>
          </cell>
          <cell r="CT89">
            <v>59.345833333333331</v>
          </cell>
          <cell r="CU89">
            <v>50.940030864197531</v>
          </cell>
          <cell r="CV89">
            <v>10.553240740740733</v>
          </cell>
          <cell r="CW89">
            <v>40.238888888888887</v>
          </cell>
          <cell r="CX89">
            <v>48.792592592592598</v>
          </cell>
          <cell r="CY89">
            <v>50.511574074074076</v>
          </cell>
          <cell r="DA89" t="str">
            <v>70NLIT</v>
          </cell>
          <cell r="DB89">
            <v>4</v>
          </cell>
          <cell r="DC89">
            <v>59.345833333333331</v>
          </cell>
          <cell r="DD89">
            <v>59.345833333333331</v>
          </cell>
          <cell r="DE89">
            <v>55.345833333333331</v>
          </cell>
          <cell r="DF89">
            <v>48070.125</v>
          </cell>
          <cell r="DG89">
            <v>34617732.932861768</v>
          </cell>
          <cell r="DH89">
            <v>0.94247168906410983</v>
          </cell>
          <cell r="DI89" t="str">
            <v>C</v>
          </cell>
        </row>
        <row r="90">
          <cell r="D90" t="str">
            <v>40P250</v>
          </cell>
          <cell r="E90">
            <v>1668</v>
          </cell>
          <cell r="F90">
            <v>27.8</v>
          </cell>
          <cell r="G90">
            <v>27.79998779296875</v>
          </cell>
          <cell r="H90">
            <v>27.79998779296875</v>
          </cell>
          <cell r="I90">
            <v>27.79998779296875</v>
          </cell>
          <cell r="J90">
            <v>27.79998779296875</v>
          </cell>
          <cell r="K90">
            <v>2831</v>
          </cell>
          <cell r="L90">
            <v>2602</v>
          </cell>
          <cell r="M90">
            <v>2470</v>
          </cell>
          <cell r="N90">
            <v>2520</v>
          </cell>
          <cell r="O90">
            <v>3087</v>
          </cell>
          <cell r="P90">
            <v>4109</v>
          </cell>
          <cell r="Q90">
            <v>2460</v>
          </cell>
          <cell r="R90">
            <v>2421</v>
          </cell>
          <cell r="S90">
            <v>3888</v>
          </cell>
          <cell r="T90">
            <v>1905</v>
          </cell>
          <cell r="U90">
            <v>2871</v>
          </cell>
          <cell r="V90">
            <v>1808</v>
          </cell>
          <cell r="W90">
            <v>3094</v>
          </cell>
          <cell r="X90">
            <v>3194</v>
          </cell>
          <cell r="Y90">
            <v>2810</v>
          </cell>
          <cell r="Z90">
            <v>2814</v>
          </cell>
          <cell r="AA90">
            <v>3140</v>
          </cell>
          <cell r="AB90">
            <v>3926</v>
          </cell>
          <cell r="AC90">
            <v>2941</v>
          </cell>
          <cell r="AD90">
            <v>1927</v>
          </cell>
          <cell r="AE90">
            <v>3344.7122302158273</v>
          </cell>
          <cell r="AF90">
            <v>2011.26618705036</v>
          </cell>
          <cell r="AG90">
            <v>2589</v>
          </cell>
          <cell r="AH90">
            <v>2550.0000000000018</v>
          </cell>
          <cell r="AI90">
            <v>2829</v>
          </cell>
          <cell r="AJ90">
            <v>2635.0000000000014</v>
          </cell>
          <cell r="AK90">
            <v>3180.9999999999995</v>
          </cell>
          <cell r="AL90">
            <v>3390.0000000000009</v>
          </cell>
          <cell r="AM90">
            <v>3800.0000000000014</v>
          </cell>
          <cell r="AN90">
            <v>3181</v>
          </cell>
          <cell r="AO90">
            <v>3095.0000000000014</v>
          </cell>
          <cell r="AP90">
            <v>3227.9999999999986</v>
          </cell>
          <cell r="AQ90">
            <v>3581.0000000000005</v>
          </cell>
          <cell r="AR90">
            <v>2704.660071942445</v>
          </cell>
          <cell r="AS90">
            <v>2524.5802158273382</v>
          </cell>
          <cell r="AT90">
            <v>2491.9920863309358</v>
          </cell>
          <cell r="AU90">
            <v>2071.4607913669056</v>
          </cell>
          <cell r="AV90">
            <v>3352.2604316546781</v>
          </cell>
          <cell r="AW90">
            <v>3800.3604316546757</v>
          </cell>
          <cell r="AX90">
            <v>2824.2190047961631</v>
          </cell>
          <cell r="AY90">
            <v>2824.21875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47.18333333333333</v>
          </cell>
          <cell r="BE90">
            <v>43.366666666666667</v>
          </cell>
          <cell r="BF90">
            <v>41.166666666666664</v>
          </cell>
          <cell r="BG90">
            <v>42</v>
          </cell>
          <cell r="BH90">
            <v>51.45</v>
          </cell>
          <cell r="BI90">
            <v>68.483333333333334</v>
          </cell>
          <cell r="BJ90">
            <v>41</v>
          </cell>
          <cell r="BK90">
            <v>40.35</v>
          </cell>
          <cell r="BL90">
            <v>64.8</v>
          </cell>
          <cell r="BM90">
            <v>31.75</v>
          </cell>
          <cell r="BN90">
            <v>47.85</v>
          </cell>
          <cell r="BO90">
            <v>30.133333333333333</v>
          </cell>
          <cell r="BP90">
            <v>51.56666666666667</v>
          </cell>
          <cell r="BQ90">
            <v>53.233333333333334</v>
          </cell>
          <cell r="BR90">
            <v>46.833333333333336</v>
          </cell>
          <cell r="BS90">
            <v>46.9</v>
          </cell>
          <cell r="BT90">
            <v>52.333333333333336</v>
          </cell>
          <cell r="BU90">
            <v>65.433333333333337</v>
          </cell>
          <cell r="BV90">
            <v>49.016666666666666</v>
          </cell>
          <cell r="BW90">
            <v>32.116666666666667</v>
          </cell>
          <cell r="BX90">
            <v>55.745203836930457</v>
          </cell>
          <cell r="BY90">
            <v>33.521103117506001</v>
          </cell>
          <cell r="BZ90">
            <v>43.15</v>
          </cell>
          <cell r="CA90">
            <v>42.500000000000028</v>
          </cell>
          <cell r="CB90">
            <v>47.15</v>
          </cell>
          <cell r="CC90">
            <v>43.916666666666693</v>
          </cell>
          <cell r="CD90">
            <v>53.016666666666659</v>
          </cell>
          <cell r="CE90">
            <v>56.500000000000014</v>
          </cell>
          <cell r="CF90">
            <v>63.333333333333357</v>
          </cell>
          <cell r="CG90">
            <v>53.016666666666666</v>
          </cell>
          <cell r="CH90">
            <v>51.583333333333357</v>
          </cell>
          <cell r="CI90">
            <v>53.799999999999976</v>
          </cell>
          <cell r="CJ90">
            <v>59.683333333333344</v>
          </cell>
          <cell r="CK90">
            <v>45.077667865707419</v>
          </cell>
          <cell r="CL90">
            <v>42.076336930455639</v>
          </cell>
          <cell r="CM90">
            <v>41.533201438848927</v>
          </cell>
          <cell r="CN90">
            <v>34.524346522781762</v>
          </cell>
          <cell r="CO90">
            <v>55.871007194244633</v>
          </cell>
          <cell r="CP90">
            <v>63.339340527577932</v>
          </cell>
          <cell r="CQ90">
            <v>47.070316746602721</v>
          </cell>
          <cell r="CR90">
            <v>47.0703125</v>
          </cell>
          <cell r="CS90">
            <v>51.244898081534778</v>
          </cell>
          <cell r="CT90">
            <v>47.09263489208633</v>
          </cell>
          <cell r="CU90">
            <v>51.694880595523585</v>
          </cell>
          <cell r="CV90">
            <v>-8.1156984412470052</v>
          </cell>
          <cell r="CW90">
            <v>43.976185051958446</v>
          </cell>
          <cell r="CX90">
            <v>55.208333333333336</v>
          </cell>
          <cell r="CY90">
            <v>50.834657773780975</v>
          </cell>
          <cell r="CZ90">
            <v>50.83465576171875</v>
          </cell>
          <cell r="DA90" t="str">
            <v>40P250</v>
          </cell>
          <cell r="DB90">
            <v>51.144444444444446</v>
          </cell>
          <cell r="DC90">
            <v>55.208333333333336</v>
          </cell>
          <cell r="DD90">
            <v>55.208333333333336</v>
          </cell>
          <cell r="DE90">
            <v>4.06388888888889</v>
          </cell>
          <cell r="DF90">
            <v>92087.5</v>
          </cell>
          <cell r="DG90">
            <v>34709820.432861768</v>
          </cell>
          <cell r="DH90">
            <v>0.94497878165261096</v>
          </cell>
          <cell r="DI90" t="str">
            <v>C</v>
          </cell>
        </row>
        <row r="91">
          <cell r="D91" t="str">
            <v>LIW125</v>
          </cell>
          <cell r="E91">
            <v>1176</v>
          </cell>
          <cell r="F91">
            <v>46.25</v>
          </cell>
          <cell r="G91">
            <v>46.25</v>
          </cell>
          <cell r="H91">
            <v>46.25</v>
          </cell>
          <cell r="I91">
            <v>46.25</v>
          </cell>
          <cell r="J91">
            <v>46.25</v>
          </cell>
          <cell r="K91">
            <v>587</v>
          </cell>
          <cell r="L91">
            <v>544</v>
          </cell>
          <cell r="M91">
            <v>1129</v>
          </cell>
          <cell r="N91">
            <v>1037</v>
          </cell>
          <cell r="O91">
            <v>485</v>
          </cell>
          <cell r="P91">
            <v>617</v>
          </cell>
          <cell r="Q91">
            <v>405</v>
          </cell>
          <cell r="R91">
            <v>724</v>
          </cell>
          <cell r="S91">
            <v>1047</v>
          </cell>
          <cell r="T91">
            <v>1099</v>
          </cell>
          <cell r="U91">
            <v>626</v>
          </cell>
          <cell r="V91">
            <v>458</v>
          </cell>
          <cell r="W91">
            <v>414</v>
          </cell>
          <cell r="X91">
            <v>412</v>
          </cell>
          <cell r="Y91">
            <v>827</v>
          </cell>
          <cell r="Z91">
            <v>608</v>
          </cell>
          <cell r="AA91">
            <v>68</v>
          </cell>
          <cell r="AB91">
            <v>624</v>
          </cell>
          <cell r="AC91">
            <v>609</v>
          </cell>
          <cell r="AD91">
            <v>263</v>
          </cell>
          <cell r="AE91">
            <v>427</v>
          </cell>
          <cell r="AF91">
            <v>376</v>
          </cell>
          <cell r="AG91">
            <v>734</v>
          </cell>
          <cell r="AH91">
            <v>409</v>
          </cell>
          <cell r="AI91">
            <v>806</v>
          </cell>
          <cell r="AJ91">
            <v>701</v>
          </cell>
          <cell r="AK91">
            <v>919</v>
          </cell>
          <cell r="AL91">
            <v>1154</v>
          </cell>
          <cell r="AM91">
            <v>1165</v>
          </cell>
          <cell r="AN91">
            <v>1188</v>
          </cell>
          <cell r="AO91">
            <v>1611.9212972972973</v>
          </cell>
          <cell r="AP91">
            <v>1225</v>
          </cell>
          <cell r="AQ91">
            <v>948</v>
          </cell>
          <cell r="AR91">
            <v>736</v>
          </cell>
          <cell r="AS91">
            <v>722.04</v>
          </cell>
          <cell r="AT91">
            <v>1527.3022702702706</v>
          </cell>
          <cell r="AU91">
            <v>504.26724324324323</v>
          </cell>
          <cell r="AV91">
            <v>1056.4717837837838</v>
          </cell>
          <cell r="AW91">
            <v>1322.5868108108109</v>
          </cell>
          <cell r="AX91">
            <v>978.11135135135146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24.458333333333332</v>
          </cell>
          <cell r="BE91">
            <v>22.666666666666668</v>
          </cell>
          <cell r="BF91">
            <v>47.041666666666664</v>
          </cell>
          <cell r="BG91">
            <v>43.208333333333336</v>
          </cell>
          <cell r="BH91">
            <v>20.208333333333332</v>
          </cell>
          <cell r="BI91">
            <v>25.708333333333332</v>
          </cell>
          <cell r="BJ91">
            <v>16.875</v>
          </cell>
          <cell r="BK91">
            <v>30.166666666666668</v>
          </cell>
          <cell r="BL91">
            <v>43.625</v>
          </cell>
          <cell r="BM91">
            <v>45.791666666666664</v>
          </cell>
          <cell r="BN91">
            <v>26.083333333333332</v>
          </cell>
          <cell r="BO91">
            <v>19.083333333333332</v>
          </cell>
          <cell r="BP91">
            <v>17.25</v>
          </cell>
          <cell r="BQ91">
            <v>17.166666666666668</v>
          </cell>
          <cell r="BR91">
            <v>34.458333333333336</v>
          </cell>
          <cell r="BS91">
            <v>25.333333333333332</v>
          </cell>
          <cell r="BT91">
            <v>2.8333333333333335</v>
          </cell>
          <cell r="BU91">
            <v>26</v>
          </cell>
          <cell r="BV91">
            <v>25.375</v>
          </cell>
          <cell r="BW91">
            <v>10.958333333333334</v>
          </cell>
          <cell r="BX91">
            <v>17.791666666666668</v>
          </cell>
          <cell r="BY91">
            <v>15.666666666666666</v>
          </cell>
          <cell r="BZ91">
            <v>30.583333333333332</v>
          </cell>
          <cell r="CA91">
            <v>17.041666666666668</v>
          </cell>
          <cell r="CB91">
            <v>33.583333333333336</v>
          </cell>
          <cell r="CC91">
            <v>29.208333333333332</v>
          </cell>
          <cell r="CD91">
            <v>38.291666666666664</v>
          </cell>
          <cell r="CE91">
            <v>48.083333333333336</v>
          </cell>
          <cell r="CF91">
            <v>48.541666666666664</v>
          </cell>
          <cell r="CG91">
            <v>49.5</v>
          </cell>
          <cell r="CH91">
            <v>67.163387387387388</v>
          </cell>
          <cell r="CI91">
            <v>51.041666666666664</v>
          </cell>
          <cell r="CJ91">
            <v>39.5</v>
          </cell>
          <cell r="CK91">
            <v>30.666666666666668</v>
          </cell>
          <cell r="CL91">
            <v>30.084999999999997</v>
          </cell>
          <cell r="CM91">
            <v>63.63759459459461</v>
          </cell>
          <cell r="CN91">
            <v>21.011135135135135</v>
          </cell>
          <cell r="CO91">
            <v>44.01965765765766</v>
          </cell>
          <cell r="CP91">
            <v>55.107783783783788</v>
          </cell>
          <cell r="CQ91">
            <v>40.754639639639642</v>
          </cell>
          <cell r="CR91">
            <v>40.754638671875</v>
          </cell>
          <cell r="CS91">
            <v>40.046192192192194</v>
          </cell>
          <cell r="CT91">
            <v>40.972315315315321</v>
          </cell>
          <cell r="CU91">
            <v>45.696490990990988</v>
          </cell>
          <cell r="CV91">
            <v>-9.4646381381381275</v>
          </cell>
          <cell r="CW91">
            <v>42.889462462462468</v>
          </cell>
          <cell r="CX91">
            <v>50.436953453453448</v>
          </cell>
          <cell r="CY91">
            <v>44.295147897897891</v>
          </cell>
          <cell r="DA91" t="str">
            <v>LIW125</v>
          </cell>
          <cell r="DB91">
            <v>38.527777777777771</v>
          </cell>
          <cell r="DC91">
            <v>50.436953453453448</v>
          </cell>
          <cell r="DD91">
            <v>50.436953453453448</v>
          </cell>
          <cell r="DE91">
            <v>11.909175675675677</v>
          </cell>
          <cell r="DF91">
            <v>59313.857261261255</v>
          </cell>
          <cell r="DG91">
            <v>34769134.290123031</v>
          </cell>
          <cell r="DH91">
            <v>0.94659360811586746</v>
          </cell>
          <cell r="DI91" t="str">
            <v>C</v>
          </cell>
        </row>
        <row r="92">
          <cell r="D92" t="str">
            <v>ZRL.5G</v>
          </cell>
          <cell r="E92">
            <v>813</v>
          </cell>
          <cell r="F92">
            <v>64</v>
          </cell>
          <cell r="G92">
            <v>64</v>
          </cell>
          <cell r="H92">
            <v>64</v>
          </cell>
          <cell r="I92">
            <v>64</v>
          </cell>
          <cell r="J92">
            <v>64</v>
          </cell>
          <cell r="K92">
            <v>377</v>
          </cell>
          <cell r="L92">
            <v>484</v>
          </cell>
          <cell r="M92">
            <v>290</v>
          </cell>
          <cell r="N92">
            <v>581</v>
          </cell>
          <cell r="O92">
            <v>453</v>
          </cell>
          <cell r="P92">
            <v>608</v>
          </cell>
          <cell r="Q92">
            <v>446</v>
          </cell>
          <cell r="R92">
            <v>421</v>
          </cell>
          <cell r="S92">
            <v>441</v>
          </cell>
          <cell r="T92">
            <v>423</v>
          </cell>
          <cell r="U92">
            <v>491</v>
          </cell>
          <cell r="V92">
            <v>451</v>
          </cell>
          <cell r="W92">
            <v>670</v>
          </cell>
          <cell r="X92">
            <v>550</v>
          </cell>
          <cell r="Y92">
            <v>418</v>
          </cell>
          <cell r="Z92">
            <v>491</v>
          </cell>
          <cell r="AA92">
            <v>476</v>
          </cell>
          <cell r="AB92">
            <v>508</v>
          </cell>
          <cell r="AC92">
            <v>737</v>
          </cell>
          <cell r="AD92">
            <v>394</v>
          </cell>
          <cell r="AE92">
            <v>450</v>
          </cell>
          <cell r="AF92">
            <v>472</v>
          </cell>
          <cell r="AG92">
            <v>595</v>
          </cell>
          <cell r="AH92">
            <v>438.015625</v>
          </cell>
          <cell r="AI92">
            <v>551.7421875</v>
          </cell>
          <cell r="AJ92">
            <v>553.8203125</v>
          </cell>
          <cell r="AK92">
            <v>411.46875</v>
          </cell>
          <cell r="AL92">
            <v>637.984375</v>
          </cell>
          <cell r="AM92">
            <v>614.0859375</v>
          </cell>
          <cell r="AN92">
            <v>545.5078125</v>
          </cell>
          <cell r="AO92">
            <v>644.21875</v>
          </cell>
          <cell r="AP92">
            <v>774.1015625</v>
          </cell>
          <cell r="AQ92">
            <v>723.1875</v>
          </cell>
          <cell r="AR92">
            <v>496.671875</v>
          </cell>
          <cell r="AS92">
            <v>664.12718749999999</v>
          </cell>
          <cell r="AT92">
            <v>430.23421875000003</v>
          </cell>
          <cell r="AU92">
            <v>707.6015625</v>
          </cell>
          <cell r="AV92">
            <v>560.00390625</v>
          </cell>
          <cell r="AW92">
            <v>710.31640625</v>
          </cell>
          <cell r="AX92">
            <v>594.82585937500005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31.416666666666668</v>
          </cell>
          <cell r="BE92">
            <v>40.333333333333336</v>
          </cell>
          <cell r="BF92">
            <v>24.166666666666668</v>
          </cell>
          <cell r="BG92">
            <v>48.416666666666664</v>
          </cell>
          <cell r="BH92">
            <v>37.75</v>
          </cell>
          <cell r="BI92">
            <v>50.666666666666664</v>
          </cell>
          <cell r="BJ92">
            <v>37.166666666666664</v>
          </cell>
          <cell r="BK92">
            <v>35.083333333333336</v>
          </cell>
          <cell r="BL92">
            <v>36.75</v>
          </cell>
          <cell r="BM92">
            <v>35.25</v>
          </cell>
          <cell r="BN92">
            <v>40.916666666666664</v>
          </cell>
          <cell r="BO92">
            <v>37.583333333333336</v>
          </cell>
          <cell r="BP92">
            <v>55.833333333333336</v>
          </cell>
          <cell r="BQ92">
            <v>45.833333333333336</v>
          </cell>
          <cell r="BR92">
            <v>34.833333333333336</v>
          </cell>
          <cell r="BS92">
            <v>40.916666666666664</v>
          </cell>
          <cell r="BT92">
            <v>39.666666666666664</v>
          </cell>
          <cell r="BU92">
            <v>42.333333333333336</v>
          </cell>
          <cell r="BV92">
            <v>61.416666666666664</v>
          </cell>
          <cell r="BW92">
            <v>32.833333333333336</v>
          </cell>
          <cell r="BX92">
            <v>37.5</v>
          </cell>
          <cell r="BY92">
            <v>39.333333333333336</v>
          </cell>
          <cell r="BZ92">
            <v>49.583333333333336</v>
          </cell>
          <cell r="CA92">
            <v>36.501302083333336</v>
          </cell>
          <cell r="CB92">
            <v>45.978515625</v>
          </cell>
          <cell r="CC92">
            <v>46.151692708333336</v>
          </cell>
          <cell r="CD92">
            <v>34.2890625</v>
          </cell>
          <cell r="CE92">
            <v>53.165364583333336</v>
          </cell>
          <cell r="CF92">
            <v>51.173828125</v>
          </cell>
          <cell r="CG92">
            <v>45.458984375</v>
          </cell>
          <cell r="CH92">
            <v>53.684895833333336</v>
          </cell>
          <cell r="CI92">
            <v>64.508463541666671</v>
          </cell>
          <cell r="CJ92">
            <v>60.265625</v>
          </cell>
          <cell r="CK92">
            <v>41.389322916666664</v>
          </cell>
          <cell r="CL92">
            <v>55.343932291666668</v>
          </cell>
          <cell r="CM92">
            <v>35.8528515625</v>
          </cell>
          <cell r="CN92">
            <v>58.966796875</v>
          </cell>
          <cell r="CO92">
            <v>46.6669921875</v>
          </cell>
          <cell r="CP92">
            <v>59.193033854166664</v>
          </cell>
          <cell r="CQ92">
            <v>49.568821614583335</v>
          </cell>
          <cell r="CR92">
            <v>49.568817138671875</v>
          </cell>
          <cell r="CS92">
            <v>54.94227430555555</v>
          </cell>
          <cell r="CT92">
            <v>48.212932942708335</v>
          </cell>
          <cell r="CU92">
            <v>52.139174262152778</v>
          </cell>
          <cell r="CV92">
            <v>-2.167166883680558</v>
          </cell>
          <cell r="CW92">
            <v>47.162213541666667</v>
          </cell>
          <cell r="CX92">
            <v>50.380099826388893</v>
          </cell>
          <cell r="CY92">
            <v>50.063843315972228</v>
          </cell>
          <cell r="DA92" t="str">
            <v>ZRL.5G</v>
          </cell>
          <cell r="DB92">
            <v>44.535373263888886</v>
          </cell>
          <cell r="DC92">
            <v>50.380099826388893</v>
          </cell>
          <cell r="DD92">
            <v>50.380099826388893</v>
          </cell>
          <cell r="DE92">
            <v>5.8447265625000071</v>
          </cell>
          <cell r="DF92">
            <v>40959.021158854172</v>
          </cell>
          <cell r="DG92">
            <v>34810093.311281882</v>
          </cell>
          <cell r="DH92">
            <v>0.9477087220931133</v>
          </cell>
          <cell r="DI92" t="str">
            <v>C</v>
          </cell>
        </row>
        <row r="93">
          <cell r="D93" t="str">
            <v>SCM085</v>
          </cell>
          <cell r="E93">
            <v>1197</v>
          </cell>
          <cell r="F93">
            <v>19.95</v>
          </cell>
          <cell r="G93">
            <v>19.949996948242188</v>
          </cell>
          <cell r="H93">
            <v>19.949996948242188</v>
          </cell>
          <cell r="I93">
            <v>19.949996948242188</v>
          </cell>
          <cell r="J93">
            <v>19.949996948242188</v>
          </cell>
          <cell r="K93">
            <v>2335</v>
          </cell>
          <cell r="L93">
            <v>2781</v>
          </cell>
          <cell r="M93">
            <v>2997</v>
          </cell>
          <cell r="N93">
            <v>3310</v>
          </cell>
          <cell r="O93">
            <v>2324.0000000000005</v>
          </cell>
          <cell r="P93">
            <v>3058</v>
          </cell>
          <cell r="Q93">
            <v>2250</v>
          </cell>
          <cell r="R93">
            <v>2186</v>
          </cell>
          <cell r="S93">
            <v>2653</v>
          </cell>
          <cell r="T93">
            <v>1965</v>
          </cell>
          <cell r="U93">
            <v>2208</v>
          </cell>
          <cell r="V93">
            <v>2364.0000000000005</v>
          </cell>
          <cell r="W93">
            <v>2789.0000000000005</v>
          </cell>
          <cell r="X93">
            <v>3406</v>
          </cell>
          <cell r="Y93">
            <v>2592</v>
          </cell>
          <cell r="Z93">
            <v>2690</v>
          </cell>
          <cell r="AA93">
            <v>3193</v>
          </cell>
          <cell r="AB93">
            <v>3028.9999999999991</v>
          </cell>
          <cell r="AC93">
            <v>3604.999999999995</v>
          </cell>
          <cell r="AD93">
            <v>1533.0000000000005</v>
          </cell>
          <cell r="AE93">
            <v>2440.9999999999995</v>
          </cell>
          <cell r="AF93">
            <v>2254.0000000000009</v>
          </cell>
          <cell r="AG93">
            <v>2102.0000000000005</v>
          </cell>
          <cell r="AH93">
            <v>2355.9999999999986</v>
          </cell>
          <cell r="AI93">
            <v>3664.9979949874682</v>
          </cell>
          <cell r="AJ93">
            <v>2748.9999999999986</v>
          </cell>
          <cell r="AK93">
            <v>2807.0000000000005</v>
          </cell>
          <cell r="AL93">
            <v>3189</v>
          </cell>
          <cell r="AM93">
            <v>3167</v>
          </cell>
          <cell r="AN93">
            <v>2836.9999999999991</v>
          </cell>
          <cell r="AO93">
            <v>3265</v>
          </cell>
          <cell r="AP93">
            <v>2716.9999999999991</v>
          </cell>
          <cell r="AQ93">
            <v>2715.0000000000014</v>
          </cell>
          <cell r="AR93">
            <v>2752.2401002506258</v>
          </cell>
          <cell r="AS93">
            <v>2169.6606516290731</v>
          </cell>
          <cell r="AT93">
            <v>2346.1177944862147</v>
          </cell>
          <cell r="AU93">
            <v>3449.1112781954885</v>
          </cell>
          <cell r="AV93">
            <v>3664.8205513784455</v>
          </cell>
          <cell r="AW93">
            <v>3816.2401002506253</v>
          </cell>
          <cell r="AX93">
            <v>3033.0317460317456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38.916666666666664</v>
          </cell>
          <cell r="BE93">
            <v>46.35</v>
          </cell>
          <cell r="BF93">
            <v>49.95</v>
          </cell>
          <cell r="BG93">
            <v>55.166666666666664</v>
          </cell>
          <cell r="BH93">
            <v>38.733333333333341</v>
          </cell>
          <cell r="BI93">
            <v>50.966666666666669</v>
          </cell>
          <cell r="BJ93">
            <v>37.5</v>
          </cell>
          <cell r="BK93">
            <v>36.43333333333333</v>
          </cell>
          <cell r="BL93">
            <v>44.216666666666669</v>
          </cell>
          <cell r="BM93">
            <v>32.75</v>
          </cell>
          <cell r="BN93">
            <v>36.799999999999997</v>
          </cell>
          <cell r="BO93">
            <v>39.400000000000006</v>
          </cell>
          <cell r="BP93">
            <v>46.483333333333341</v>
          </cell>
          <cell r="BQ93">
            <v>56.766666666666666</v>
          </cell>
          <cell r="BR93">
            <v>43.2</v>
          </cell>
          <cell r="BS93">
            <v>44.833333333333336</v>
          </cell>
          <cell r="BT93">
            <v>53.216666666666669</v>
          </cell>
          <cell r="BU93">
            <v>50.48333333333332</v>
          </cell>
          <cell r="BV93">
            <v>60.08333333333325</v>
          </cell>
          <cell r="BW93">
            <v>25.550000000000008</v>
          </cell>
          <cell r="BX93">
            <v>40.683333333333323</v>
          </cell>
          <cell r="BY93">
            <v>37.566666666666684</v>
          </cell>
          <cell r="BZ93">
            <v>35.033333333333339</v>
          </cell>
          <cell r="CA93">
            <v>39.266666666666644</v>
          </cell>
          <cell r="CB93">
            <v>61.083299916457804</v>
          </cell>
          <cell r="CC93">
            <v>45.816666666666642</v>
          </cell>
          <cell r="CD93">
            <v>46.783333333333339</v>
          </cell>
          <cell r="CE93">
            <v>53.15</v>
          </cell>
          <cell r="CF93">
            <v>52.783333333333331</v>
          </cell>
          <cell r="CG93">
            <v>47.283333333333317</v>
          </cell>
          <cell r="CH93">
            <v>54.416666666666664</v>
          </cell>
          <cell r="CI93">
            <v>45.283333333333317</v>
          </cell>
          <cell r="CJ93">
            <v>45.250000000000021</v>
          </cell>
          <cell r="CK93">
            <v>45.87066833751043</v>
          </cell>
          <cell r="CL93">
            <v>36.161010860484552</v>
          </cell>
          <cell r="CM93">
            <v>39.101963241436913</v>
          </cell>
          <cell r="CN93">
            <v>57.485187969924809</v>
          </cell>
          <cell r="CO93">
            <v>61.080342522974092</v>
          </cell>
          <cell r="CP93">
            <v>63.604001670843758</v>
          </cell>
          <cell r="CQ93">
            <v>50.550529100529083</v>
          </cell>
          <cell r="CR93">
            <v>50.550506591796875</v>
          </cell>
          <cell r="CS93">
            <v>60.723177387914212</v>
          </cell>
          <cell r="CT93">
            <v>41.595910609857981</v>
          </cell>
          <cell r="CU93">
            <v>50.122486772486774</v>
          </cell>
          <cell r="CV93">
            <v>-8.3540893901420148</v>
          </cell>
          <cell r="CW93">
            <v>52.555831244778602</v>
          </cell>
          <cell r="CX93">
            <v>49.949999999999996</v>
          </cell>
          <cell r="CY93">
            <v>48.720764411027567</v>
          </cell>
          <cell r="DA93" t="str">
            <v>SCM085</v>
          </cell>
          <cell r="DB93">
            <v>48.583333333333343</v>
          </cell>
          <cell r="DC93">
            <v>49.949999999999996</v>
          </cell>
          <cell r="DD93">
            <v>49.949999999999996</v>
          </cell>
          <cell r="DE93">
            <v>1.3666666666666529</v>
          </cell>
          <cell r="DF93">
            <v>59790.149999999994</v>
          </cell>
          <cell r="DG93">
            <v>34869883.461281881</v>
          </cell>
          <cell r="DH93">
            <v>0.94933651567997757</v>
          </cell>
          <cell r="DI93" t="str">
            <v>C</v>
          </cell>
        </row>
        <row r="94">
          <cell r="D94" t="str">
            <v>SPC125</v>
          </cell>
          <cell r="E94">
            <v>1387.1999999999998</v>
          </cell>
          <cell r="F94">
            <v>28.9</v>
          </cell>
          <cell r="G94">
            <v>28.899993896484375</v>
          </cell>
          <cell r="H94">
            <v>28.899993896484375</v>
          </cell>
          <cell r="I94">
            <v>28.899993896484375</v>
          </cell>
          <cell r="J94">
            <v>28.899993896484375</v>
          </cell>
          <cell r="K94">
            <v>1563</v>
          </cell>
          <cell r="L94">
            <v>2030</v>
          </cell>
          <cell r="M94">
            <v>2752.0000000000005</v>
          </cell>
          <cell r="N94">
            <v>2040</v>
          </cell>
          <cell r="O94">
            <v>2760</v>
          </cell>
          <cell r="P94">
            <v>1649</v>
          </cell>
          <cell r="Q94">
            <v>1165</v>
          </cell>
          <cell r="R94">
            <v>671.00000000000011</v>
          </cell>
          <cell r="S94">
            <v>1692.0000000000002</v>
          </cell>
          <cell r="T94">
            <v>1865</v>
          </cell>
          <cell r="U94">
            <v>1081</v>
          </cell>
          <cell r="V94">
            <v>2413</v>
          </cell>
          <cell r="W94">
            <v>1552.0000000000002</v>
          </cell>
          <cell r="X94">
            <v>2443</v>
          </cell>
          <cell r="Y94">
            <v>1623</v>
          </cell>
          <cell r="Z94">
            <v>1902.0000000000002</v>
          </cell>
          <cell r="AA94">
            <v>1961.0000000000002</v>
          </cell>
          <cell r="AB94">
            <v>2212.0000000000009</v>
          </cell>
          <cell r="AC94">
            <v>2190</v>
          </cell>
          <cell r="AD94">
            <v>1077.0000000000002</v>
          </cell>
          <cell r="AE94">
            <v>1650.0000000000009</v>
          </cell>
          <cell r="AF94">
            <v>1593.0000000000011</v>
          </cell>
          <cell r="AG94">
            <v>1989.9999999999998</v>
          </cell>
          <cell r="AH94">
            <v>1733.0000000000005</v>
          </cell>
          <cell r="AI94">
            <v>2536.9999999999977</v>
          </cell>
          <cell r="AJ94">
            <v>1994.9975778546714</v>
          </cell>
          <cell r="AK94">
            <v>1642.0000000000005</v>
          </cell>
          <cell r="AL94">
            <v>2999.9999999999977</v>
          </cell>
          <cell r="AM94">
            <v>2505</v>
          </cell>
          <cell r="AN94">
            <v>2329.0000000000005</v>
          </cell>
          <cell r="AO94">
            <v>2571.9999999999991</v>
          </cell>
          <cell r="AP94">
            <v>2071.0000000000005</v>
          </cell>
          <cell r="AQ94">
            <v>2112.9999999999995</v>
          </cell>
          <cell r="AR94">
            <v>1881.6602076124561</v>
          </cell>
          <cell r="AS94">
            <v>2658.6595155709338</v>
          </cell>
          <cell r="AT94">
            <v>2229.8519031141868</v>
          </cell>
          <cell r="AU94">
            <v>2492.5003460207586</v>
          </cell>
          <cell r="AV94">
            <v>2378.0214532871978</v>
          </cell>
          <cell r="AW94">
            <v>2861.340484429064</v>
          </cell>
          <cell r="AX94">
            <v>2417.005651672433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32.5625</v>
          </cell>
          <cell r="BE94">
            <v>42.291666666666664</v>
          </cell>
          <cell r="BF94">
            <v>57.333333333333343</v>
          </cell>
          <cell r="BG94">
            <v>42.5</v>
          </cell>
          <cell r="BH94">
            <v>57.5</v>
          </cell>
          <cell r="BI94">
            <v>34.354166666666664</v>
          </cell>
          <cell r="BJ94">
            <v>24.270833333333332</v>
          </cell>
          <cell r="BK94">
            <v>13.97916666666667</v>
          </cell>
          <cell r="BL94">
            <v>35.250000000000007</v>
          </cell>
          <cell r="BM94">
            <v>38.854166666666664</v>
          </cell>
          <cell r="BN94">
            <v>22.520833333333332</v>
          </cell>
          <cell r="BO94">
            <v>50.270833333333336</v>
          </cell>
          <cell r="BP94">
            <v>32.333333333333336</v>
          </cell>
          <cell r="BQ94">
            <v>50.895833333333336</v>
          </cell>
          <cell r="BR94">
            <v>33.8125</v>
          </cell>
          <cell r="BS94">
            <v>39.625000000000007</v>
          </cell>
          <cell r="BT94">
            <v>40.854166666666671</v>
          </cell>
          <cell r="BU94">
            <v>46.08333333333335</v>
          </cell>
          <cell r="BV94">
            <v>45.625</v>
          </cell>
          <cell r="BW94">
            <v>22.437500000000004</v>
          </cell>
          <cell r="BX94">
            <v>34.375000000000021</v>
          </cell>
          <cell r="BY94">
            <v>33.187500000000021</v>
          </cell>
          <cell r="BZ94">
            <v>41.458333333333329</v>
          </cell>
          <cell r="CA94">
            <v>36.104166666666679</v>
          </cell>
          <cell r="CB94">
            <v>52.854166666666622</v>
          </cell>
          <cell r="CC94">
            <v>41.562449538638987</v>
          </cell>
          <cell r="CD94">
            <v>34.208333333333343</v>
          </cell>
          <cell r="CE94">
            <v>62.49999999999995</v>
          </cell>
          <cell r="CF94">
            <v>52.1875</v>
          </cell>
          <cell r="CG94">
            <v>48.520833333333343</v>
          </cell>
          <cell r="CH94">
            <v>53.583333333333314</v>
          </cell>
          <cell r="CI94">
            <v>43.145833333333343</v>
          </cell>
          <cell r="CJ94">
            <v>44.020833333333321</v>
          </cell>
          <cell r="CK94">
            <v>39.201254325259505</v>
          </cell>
          <cell r="CL94">
            <v>55.388739907727789</v>
          </cell>
          <cell r="CM94">
            <v>46.455247981545561</v>
          </cell>
          <cell r="CN94">
            <v>51.927090542099137</v>
          </cell>
          <cell r="CO94">
            <v>49.542113610149954</v>
          </cell>
          <cell r="CP94">
            <v>59.611260092272168</v>
          </cell>
          <cell r="CQ94">
            <v>50.354284409842357</v>
          </cell>
          <cell r="CR94">
            <v>50.354278564453125</v>
          </cell>
          <cell r="CS94">
            <v>53.693488081507091</v>
          </cell>
          <cell r="CT94">
            <v>46.266518886966544</v>
          </cell>
          <cell r="CU94">
            <v>50.507003316032275</v>
          </cell>
          <cell r="CV94">
            <v>-2.7577866685889987</v>
          </cell>
          <cell r="CW94">
            <v>49.308150711264886</v>
          </cell>
          <cell r="CX94">
            <v>49.024305555555543</v>
          </cell>
          <cell r="CY94">
            <v>48.390092752787375</v>
          </cell>
          <cell r="DA94" t="str">
            <v>SPC125</v>
          </cell>
          <cell r="DB94">
            <v>46.090260957324105</v>
          </cell>
          <cell r="DC94">
            <v>49.024305555555543</v>
          </cell>
          <cell r="DD94">
            <v>49.024305555555543</v>
          </cell>
          <cell r="DE94">
            <v>2.9340445982314378</v>
          </cell>
          <cell r="DF94">
            <v>68006.516666666634</v>
          </cell>
          <cell r="DG94">
            <v>34937889.977948546</v>
          </cell>
          <cell r="DH94">
            <v>0.95118800077735544</v>
          </cell>
          <cell r="DI94" t="str">
            <v>C</v>
          </cell>
        </row>
        <row r="95">
          <cell r="D95" t="str">
            <v>SCR125</v>
          </cell>
          <cell r="E95">
            <v>1456.8000000000002</v>
          </cell>
          <cell r="F95">
            <v>28.9</v>
          </cell>
          <cell r="G95">
            <v>28.899993896484375</v>
          </cell>
          <cell r="H95">
            <v>28.899993896484375</v>
          </cell>
          <cell r="I95">
            <v>28.899993896484375</v>
          </cell>
          <cell r="J95">
            <v>28.899993896484375</v>
          </cell>
          <cell r="K95">
            <v>1946.0000000000002</v>
          </cell>
          <cell r="L95">
            <v>2192</v>
          </cell>
          <cell r="M95">
            <v>2648</v>
          </cell>
          <cell r="N95">
            <v>1646.0000000000002</v>
          </cell>
          <cell r="O95">
            <v>2525</v>
          </cell>
          <cell r="P95">
            <v>2476</v>
          </cell>
          <cell r="Q95">
            <v>1142.0000000000002</v>
          </cell>
          <cell r="R95">
            <v>1147.0000000000002</v>
          </cell>
          <cell r="S95">
            <v>1399</v>
          </cell>
          <cell r="T95">
            <v>2282</v>
          </cell>
          <cell r="U95">
            <v>1507.0000000000002</v>
          </cell>
          <cell r="V95">
            <v>2087</v>
          </cell>
          <cell r="W95">
            <v>1886.0000000000002</v>
          </cell>
          <cell r="X95">
            <v>2412</v>
          </cell>
          <cell r="Y95">
            <v>1925</v>
          </cell>
          <cell r="Z95">
            <v>1952.0000000000002</v>
          </cell>
          <cell r="AA95">
            <v>1766.0000000000002</v>
          </cell>
          <cell r="AB95">
            <v>2088.0000000000009</v>
          </cell>
          <cell r="AC95">
            <v>1744.0000000000014</v>
          </cell>
          <cell r="AD95">
            <v>1402.0000000000005</v>
          </cell>
          <cell r="AE95">
            <v>1250.0000000000002</v>
          </cell>
          <cell r="AF95">
            <v>1542.0000000000007</v>
          </cell>
          <cell r="AG95">
            <v>1580.0000000000002</v>
          </cell>
          <cell r="AH95">
            <v>1517.0000000000007</v>
          </cell>
          <cell r="AI95">
            <v>2645.9999999999991</v>
          </cell>
          <cell r="AJ95">
            <v>2072.9996539792396</v>
          </cell>
          <cell r="AK95">
            <v>2117</v>
          </cell>
          <cell r="AL95">
            <v>2716.9999999999977</v>
          </cell>
          <cell r="AM95">
            <v>2297.0000000000009</v>
          </cell>
          <cell r="AN95">
            <v>2014.0000000000016</v>
          </cell>
          <cell r="AO95">
            <v>2229</v>
          </cell>
          <cell r="AP95">
            <v>2096.0000000000005</v>
          </cell>
          <cell r="AQ95">
            <v>1974.0000000000005</v>
          </cell>
          <cell r="AR95">
            <v>1995.4799307958478</v>
          </cell>
          <cell r="AS95">
            <v>2669.6993079584749</v>
          </cell>
          <cell r="AT95">
            <v>2143.7124567474048</v>
          </cell>
          <cell r="AU95">
            <v>2397.240484429065</v>
          </cell>
          <cell r="AV95">
            <v>2079.581314878893</v>
          </cell>
          <cell r="AW95">
            <v>3717.0806228373694</v>
          </cell>
          <cell r="AX95">
            <v>2500.4656862745092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40.541666666666671</v>
          </cell>
          <cell r="BE95">
            <v>45.666666666666664</v>
          </cell>
          <cell r="BF95">
            <v>55.166666666666664</v>
          </cell>
          <cell r="BG95">
            <v>34.291666666666671</v>
          </cell>
          <cell r="BH95">
            <v>52.604166666666664</v>
          </cell>
          <cell r="BI95">
            <v>51.583333333333336</v>
          </cell>
          <cell r="BJ95">
            <v>23.791666666666671</v>
          </cell>
          <cell r="BK95">
            <v>23.895833333333339</v>
          </cell>
          <cell r="BL95">
            <v>29.145833333333332</v>
          </cell>
          <cell r="BM95">
            <v>47.541666666666664</v>
          </cell>
          <cell r="BN95">
            <v>31.395833333333339</v>
          </cell>
          <cell r="BO95">
            <v>43.479166666666664</v>
          </cell>
          <cell r="BP95">
            <v>39.291666666666671</v>
          </cell>
          <cell r="BQ95">
            <v>50.25</v>
          </cell>
          <cell r="BR95">
            <v>40.104166666666664</v>
          </cell>
          <cell r="BS95">
            <v>40.666666666666671</v>
          </cell>
          <cell r="BT95">
            <v>36.791666666666671</v>
          </cell>
          <cell r="BU95">
            <v>43.500000000000021</v>
          </cell>
          <cell r="BV95">
            <v>36.333333333333364</v>
          </cell>
          <cell r="BW95">
            <v>29.208333333333343</v>
          </cell>
          <cell r="BX95">
            <v>26.041666666666671</v>
          </cell>
          <cell r="BY95">
            <v>32.125000000000014</v>
          </cell>
          <cell r="BZ95">
            <v>32.916666666666671</v>
          </cell>
          <cell r="CA95">
            <v>31.604166666666682</v>
          </cell>
          <cell r="CB95">
            <v>55.124999999999979</v>
          </cell>
          <cell r="CC95">
            <v>43.187492791234156</v>
          </cell>
          <cell r="CD95">
            <v>44.104166666666664</v>
          </cell>
          <cell r="CE95">
            <v>56.604166666666622</v>
          </cell>
          <cell r="CF95">
            <v>47.854166666666686</v>
          </cell>
          <cell r="CG95">
            <v>41.958333333333364</v>
          </cell>
          <cell r="CH95">
            <v>46.4375</v>
          </cell>
          <cell r="CI95">
            <v>43.666666666666679</v>
          </cell>
          <cell r="CJ95">
            <v>41.125000000000007</v>
          </cell>
          <cell r="CK95">
            <v>41.572498558246828</v>
          </cell>
          <cell r="CL95">
            <v>55.618735582468226</v>
          </cell>
          <cell r="CM95">
            <v>44.660676182237601</v>
          </cell>
          <cell r="CN95">
            <v>49.942510092272187</v>
          </cell>
          <cell r="CO95">
            <v>43.324610726643606</v>
          </cell>
          <cell r="CP95">
            <v>77.439179642445197</v>
          </cell>
          <cell r="CQ95">
            <v>52.093035130718938</v>
          </cell>
          <cell r="CR95">
            <v>52.093017578125</v>
          </cell>
          <cell r="CS95">
            <v>56.902100153786996</v>
          </cell>
          <cell r="CT95">
            <v>45.744227580738169</v>
          </cell>
          <cell r="CU95">
            <v>49.183670343137244</v>
          </cell>
          <cell r="CV95">
            <v>-1.0266057525951666</v>
          </cell>
          <cell r="CW95">
            <v>45.9759323337178</v>
          </cell>
          <cell r="CX95">
            <v>46.770833333333336</v>
          </cell>
          <cell r="CY95">
            <v>46.405752595155697</v>
          </cell>
          <cell r="DA95" t="str">
            <v>SCR125</v>
          </cell>
          <cell r="DB95">
            <v>47.96527537485585</v>
          </cell>
          <cell r="DC95">
            <v>46.770833333333336</v>
          </cell>
          <cell r="DD95">
            <v>47.96527537485585</v>
          </cell>
          <cell r="DE95">
            <v>-1.1944420415225139</v>
          </cell>
          <cell r="DF95">
            <v>69875.813166090011</v>
          </cell>
          <cell r="DG95">
            <v>35007765.791114636</v>
          </cell>
          <cell r="DH95">
            <v>0.95309037768306137</v>
          </cell>
          <cell r="DI95" t="str">
            <v>C</v>
          </cell>
        </row>
        <row r="96">
          <cell r="D96" t="str">
            <v>PRL050</v>
          </cell>
          <cell r="E96">
            <v>576</v>
          </cell>
          <cell r="F96">
            <v>15.25</v>
          </cell>
          <cell r="G96">
            <v>15.25</v>
          </cell>
          <cell r="H96">
            <v>15.25</v>
          </cell>
          <cell r="I96">
            <v>15.25</v>
          </cell>
          <cell r="J96">
            <v>15.25</v>
          </cell>
          <cell r="K96">
            <v>1833.360655737705</v>
          </cell>
          <cell r="L96">
            <v>2537.032786885246</v>
          </cell>
          <cell r="M96">
            <v>1733.2622950819673</v>
          </cell>
          <cell r="N96">
            <v>1610</v>
          </cell>
          <cell r="O96">
            <v>1261</v>
          </cell>
          <cell r="P96">
            <v>1987</v>
          </cell>
          <cell r="Q96">
            <v>2086</v>
          </cell>
          <cell r="R96">
            <v>2177</v>
          </cell>
          <cell r="S96">
            <v>568</v>
          </cell>
          <cell r="T96">
            <v>1358</v>
          </cell>
          <cell r="U96">
            <v>1946</v>
          </cell>
          <cell r="V96">
            <v>490</v>
          </cell>
          <cell r="W96">
            <v>1610</v>
          </cell>
          <cell r="X96">
            <v>1231</v>
          </cell>
          <cell r="Y96">
            <v>2993</v>
          </cell>
          <cell r="Z96">
            <v>1209</v>
          </cell>
          <cell r="AA96">
            <v>2516</v>
          </cell>
          <cell r="AB96">
            <v>505</v>
          </cell>
          <cell r="AC96">
            <v>1319</v>
          </cell>
          <cell r="AD96">
            <v>1149</v>
          </cell>
          <cell r="AE96">
            <v>2220</v>
          </cell>
          <cell r="AF96">
            <v>1252</v>
          </cell>
          <cell r="AG96">
            <v>1336.0026229508198</v>
          </cell>
          <cell r="AH96">
            <v>1108</v>
          </cell>
          <cell r="AI96">
            <v>1769</v>
          </cell>
          <cell r="AJ96">
            <v>1024</v>
          </cell>
          <cell r="AK96">
            <v>1360.0013114754099</v>
          </cell>
          <cell r="AL96">
            <v>2027</v>
          </cell>
          <cell r="AM96">
            <v>1530</v>
          </cell>
          <cell r="AN96">
            <v>1882.2295081967213</v>
          </cell>
          <cell r="AO96">
            <v>2185.4426229508199</v>
          </cell>
          <cell r="AP96">
            <v>1285.2459016393443</v>
          </cell>
          <cell r="AQ96">
            <v>1622.032786885246</v>
          </cell>
          <cell r="AR96">
            <v>1389.2406557377049</v>
          </cell>
          <cell r="AS96">
            <v>237.99606557377049</v>
          </cell>
          <cell r="AT96">
            <v>979.4098360655737</v>
          </cell>
          <cell r="AU96">
            <v>1170.8852459016393</v>
          </cell>
          <cell r="AV96">
            <v>1164.5901639344263</v>
          </cell>
          <cell r="AW96">
            <v>2074.0616393442624</v>
          </cell>
          <cell r="AX96">
            <v>1169.3639344262294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50.926684881602917</v>
          </cell>
          <cell r="BE96">
            <v>70.473132969034609</v>
          </cell>
          <cell r="BF96">
            <v>48.146174863387984</v>
          </cell>
          <cell r="BG96">
            <v>44.722222222222221</v>
          </cell>
          <cell r="BH96">
            <v>35.027777777777779</v>
          </cell>
          <cell r="BI96">
            <v>55.194444444444443</v>
          </cell>
          <cell r="BJ96">
            <v>57.944444444444443</v>
          </cell>
          <cell r="BK96">
            <v>60.472222222222221</v>
          </cell>
          <cell r="BL96">
            <v>15.777777777777779</v>
          </cell>
          <cell r="BM96">
            <v>37.722222222222221</v>
          </cell>
          <cell r="BN96">
            <v>54.055555555555557</v>
          </cell>
          <cell r="BO96">
            <v>13.611111111111111</v>
          </cell>
          <cell r="BP96">
            <v>44.722222222222221</v>
          </cell>
          <cell r="BQ96">
            <v>34.194444444444443</v>
          </cell>
          <cell r="BR96">
            <v>83.138888888888886</v>
          </cell>
          <cell r="BS96">
            <v>33.583333333333336</v>
          </cell>
          <cell r="BT96">
            <v>69.888888888888886</v>
          </cell>
          <cell r="BU96">
            <v>14.027777777777779</v>
          </cell>
          <cell r="BV96">
            <v>36.638888888888886</v>
          </cell>
          <cell r="BW96">
            <v>31.916666666666668</v>
          </cell>
          <cell r="BX96">
            <v>61.666666666666664</v>
          </cell>
          <cell r="BY96">
            <v>34.777777777777779</v>
          </cell>
          <cell r="BZ96">
            <v>37.111183970856104</v>
          </cell>
          <cell r="CA96">
            <v>30.777777777777779</v>
          </cell>
          <cell r="CB96">
            <v>49.138888888888886</v>
          </cell>
          <cell r="CC96">
            <v>28.444444444444443</v>
          </cell>
          <cell r="CD96">
            <v>37.777814207650273</v>
          </cell>
          <cell r="CE96">
            <v>56.305555555555557</v>
          </cell>
          <cell r="CF96">
            <v>42.5</v>
          </cell>
          <cell r="CG96">
            <v>52.284153005464482</v>
          </cell>
          <cell r="CH96">
            <v>60.706739526411667</v>
          </cell>
          <cell r="CI96">
            <v>35.701275045537344</v>
          </cell>
          <cell r="CJ96">
            <v>45.056466302367944</v>
          </cell>
          <cell r="CK96">
            <v>38.590018214936244</v>
          </cell>
          <cell r="CL96">
            <v>6.611001821493625</v>
          </cell>
          <cell r="CM96">
            <v>27.205828779599269</v>
          </cell>
          <cell r="CN96">
            <v>32.524590163934427</v>
          </cell>
          <cell r="CO96">
            <v>32.349726775956285</v>
          </cell>
          <cell r="CP96">
            <v>57.612823315118398</v>
          </cell>
          <cell r="CQ96">
            <v>32.48233151183971</v>
          </cell>
          <cell r="CR96">
            <v>32.482330322265625</v>
          </cell>
          <cell r="CS96">
            <v>40.829046751669701</v>
          </cell>
          <cell r="CT96">
            <v>29.365828779599273</v>
          </cell>
          <cell r="CU96">
            <v>40.620681542197936</v>
          </cell>
          <cell r="CV96">
            <v>-18.180094110503948</v>
          </cell>
          <cell r="CW96">
            <v>30.693381906496658</v>
          </cell>
          <cell r="CX96">
            <v>47.54592289010322</v>
          </cell>
          <cell r="CY96">
            <v>38.967764116575594</v>
          </cell>
          <cell r="DA96" t="str">
            <v>PRL050</v>
          </cell>
          <cell r="DB96">
            <v>40.842604735883427</v>
          </cell>
          <cell r="DC96">
            <v>47.54592289010322</v>
          </cell>
          <cell r="DD96">
            <v>47.54592289010322</v>
          </cell>
          <cell r="DE96">
            <v>6.7033181542197937</v>
          </cell>
          <cell r="DF96">
            <v>27386.451584699455</v>
          </cell>
          <cell r="DG96">
            <v>35035152.242699333</v>
          </cell>
          <cell r="DH96">
            <v>0.95383597692067057</v>
          </cell>
          <cell r="DI96" t="str">
            <v>C</v>
          </cell>
        </row>
        <row r="97">
          <cell r="D97" t="str">
            <v>HSB060</v>
          </cell>
          <cell r="E97">
            <v>679.2</v>
          </cell>
          <cell r="F97">
            <v>28.3</v>
          </cell>
          <cell r="G97">
            <v>28.29998779296875</v>
          </cell>
          <cell r="H97">
            <v>28.29998779296875</v>
          </cell>
          <cell r="I97">
            <v>28.29998779296875</v>
          </cell>
          <cell r="J97">
            <v>28.29998779296875</v>
          </cell>
          <cell r="K97">
            <v>1527</v>
          </cell>
          <cell r="L97">
            <v>1722</v>
          </cell>
          <cell r="M97">
            <v>2051</v>
          </cell>
          <cell r="N97">
            <v>1628.9999999999998</v>
          </cell>
          <cell r="O97">
            <v>1037</v>
          </cell>
          <cell r="P97">
            <v>1516</v>
          </cell>
          <cell r="Q97">
            <v>1196</v>
          </cell>
          <cell r="R97">
            <v>1320</v>
          </cell>
          <cell r="S97">
            <v>1353.9999999999998</v>
          </cell>
          <cell r="T97">
            <v>1628</v>
          </cell>
          <cell r="U97">
            <v>1307</v>
          </cell>
          <cell r="V97">
            <v>791</v>
          </cell>
          <cell r="W97">
            <v>1135</v>
          </cell>
          <cell r="X97">
            <v>2013</v>
          </cell>
          <cell r="Y97">
            <v>1762</v>
          </cell>
          <cell r="Z97">
            <v>991</v>
          </cell>
          <cell r="AA97">
            <v>1283</v>
          </cell>
          <cell r="AB97">
            <v>1588</v>
          </cell>
          <cell r="AC97">
            <v>1340</v>
          </cell>
          <cell r="AD97">
            <v>875.00000000000011</v>
          </cell>
          <cell r="AE97">
            <v>1047.0000000000002</v>
          </cell>
          <cell r="AF97">
            <v>-7.0000000000000009</v>
          </cell>
          <cell r="AG97">
            <v>-1</v>
          </cell>
          <cell r="AH97">
            <v>0</v>
          </cell>
          <cell r="AI97">
            <v>-1</v>
          </cell>
          <cell r="AJ97">
            <v>774.00000000000011</v>
          </cell>
          <cell r="AK97">
            <v>658</v>
          </cell>
          <cell r="AL97">
            <v>1543.9999999999995</v>
          </cell>
          <cell r="AM97">
            <v>1215</v>
          </cell>
          <cell r="AN97">
            <v>1244.0000000000005</v>
          </cell>
          <cell r="AO97">
            <v>731.99999999999989</v>
          </cell>
          <cell r="AP97">
            <v>690</v>
          </cell>
          <cell r="AQ97">
            <v>1266</v>
          </cell>
          <cell r="AR97">
            <v>862.12014134275614</v>
          </cell>
          <cell r="AS97">
            <v>1017.2399293286219</v>
          </cell>
          <cell r="AT97">
            <v>699.47985865724365</v>
          </cell>
          <cell r="AU97">
            <v>602.03992932862184</v>
          </cell>
          <cell r="AV97">
            <v>1206.1000000000004</v>
          </cell>
          <cell r="AW97">
            <v>1079.3798586572441</v>
          </cell>
          <cell r="AX97">
            <v>911.05995288574786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63.625</v>
          </cell>
          <cell r="BE97">
            <v>71.75</v>
          </cell>
          <cell r="BF97">
            <v>85.458333333333329</v>
          </cell>
          <cell r="BG97">
            <v>67.874999999999986</v>
          </cell>
          <cell r="BH97">
            <v>43.208333333333336</v>
          </cell>
          <cell r="BI97">
            <v>63.166666666666664</v>
          </cell>
          <cell r="BJ97">
            <v>49.833333333333336</v>
          </cell>
          <cell r="BK97">
            <v>55</v>
          </cell>
          <cell r="BL97">
            <v>56.416666666666657</v>
          </cell>
          <cell r="BM97">
            <v>67.833333333333329</v>
          </cell>
          <cell r="BN97">
            <v>54.458333333333336</v>
          </cell>
          <cell r="BO97">
            <v>32.958333333333336</v>
          </cell>
          <cell r="BP97">
            <v>47.291666666666664</v>
          </cell>
          <cell r="BQ97">
            <v>83.875</v>
          </cell>
          <cell r="BR97">
            <v>73.416666666666671</v>
          </cell>
          <cell r="BS97">
            <v>41.291666666666664</v>
          </cell>
          <cell r="BT97">
            <v>53.458333333333336</v>
          </cell>
          <cell r="BU97">
            <v>66.166666666666671</v>
          </cell>
          <cell r="BV97">
            <v>55.833333333333336</v>
          </cell>
          <cell r="BW97">
            <v>36.458333333333336</v>
          </cell>
          <cell r="BX97">
            <v>43.625000000000007</v>
          </cell>
          <cell r="BY97">
            <v>-0.29166666666666669</v>
          </cell>
          <cell r="BZ97">
            <v>-4.1666666666666664E-2</v>
          </cell>
          <cell r="CA97">
            <v>0</v>
          </cell>
          <cell r="CB97">
            <v>-4.1666666666666664E-2</v>
          </cell>
          <cell r="CC97">
            <v>32.250000000000007</v>
          </cell>
          <cell r="CD97">
            <v>27.416666666666668</v>
          </cell>
          <cell r="CE97">
            <v>64.333333333333314</v>
          </cell>
          <cell r="CF97">
            <v>50.625</v>
          </cell>
          <cell r="CG97">
            <v>51.83333333333335</v>
          </cell>
          <cell r="CH97">
            <v>30.499999999999996</v>
          </cell>
          <cell r="CI97">
            <v>28.75</v>
          </cell>
          <cell r="CJ97">
            <v>52.75</v>
          </cell>
          <cell r="CK97">
            <v>35.92167255594817</v>
          </cell>
          <cell r="CL97">
            <v>42.384997055359243</v>
          </cell>
          <cell r="CM97">
            <v>29.144994110718486</v>
          </cell>
          <cell r="CN97">
            <v>25.084997055359242</v>
          </cell>
          <cell r="CO97">
            <v>50.254166666666684</v>
          </cell>
          <cell r="CP97">
            <v>44.974160777385173</v>
          </cell>
          <cell r="CQ97">
            <v>37.960831370239504</v>
          </cell>
          <cell r="CR97">
            <v>37.9608154296875</v>
          </cell>
          <cell r="CS97">
            <v>40.104441499803698</v>
          </cell>
          <cell r="CT97">
            <v>40.050415930506475</v>
          </cell>
          <cell r="CU97">
            <v>42.21305457400863</v>
          </cell>
          <cell r="CV97">
            <v>-2.1926396250490825</v>
          </cell>
          <cell r="CW97">
            <v>34.828052610914803</v>
          </cell>
          <cell r="CX97">
            <v>42.243055555555557</v>
          </cell>
          <cell r="CY97">
            <v>40.749930064782099</v>
          </cell>
          <cell r="DA97" t="str">
            <v>HSB060</v>
          </cell>
          <cell r="DB97">
            <v>41.333333333333329</v>
          </cell>
          <cell r="DC97">
            <v>42.243055555555557</v>
          </cell>
          <cell r="DD97">
            <v>42.243055555555557</v>
          </cell>
          <cell r="DE97">
            <v>0.90972222222222854</v>
          </cell>
          <cell r="DF97">
            <v>28691.483333333337</v>
          </cell>
          <cell r="DG97">
            <v>35063843.726032667</v>
          </cell>
          <cell r="DH97">
            <v>0.95461710579503578</v>
          </cell>
          <cell r="DI97" t="str">
            <v>C</v>
          </cell>
        </row>
        <row r="98">
          <cell r="D98" t="str">
            <v>GPS240</v>
          </cell>
          <cell r="E98">
            <v>267.60000000000002</v>
          </cell>
          <cell r="F98">
            <v>21.25</v>
          </cell>
          <cell r="G98">
            <v>21.25</v>
          </cell>
          <cell r="H98">
            <v>21.25</v>
          </cell>
          <cell r="I98">
            <v>21.25</v>
          </cell>
          <cell r="J98">
            <v>21.25</v>
          </cell>
          <cell r="K98">
            <v>895</v>
          </cell>
          <cell r="L98">
            <v>879</v>
          </cell>
          <cell r="M98">
            <v>963</v>
          </cell>
          <cell r="N98">
            <v>1018</v>
          </cell>
          <cell r="O98">
            <v>821</v>
          </cell>
          <cell r="P98">
            <v>1166</v>
          </cell>
          <cell r="Q98">
            <v>1121</v>
          </cell>
          <cell r="R98">
            <v>634</v>
          </cell>
          <cell r="S98">
            <v>864</v>
          </cell>
          <cell r="T98">
            <v>745</v>
          </cell>
          <cell r="U98">
            <v>1064</v>
          </cell>
          <cell r="V98">
            <v>500</v>
          </cell>
          <cell r="W98">
            <v>1216</v>
          </cell>
          <cell r="X98">
            <v>727</v>
          </cell>
          <cell r="Y98">
            <v>1100</v>
          </cell>
          <cell r="Z98">
            <v>955</v>
          </cell>
          <cell r="AA98">
            <v>658</v>
          </cell>
          <cell r="AB98">
            <v>1059</v>
          </cell>
          <cell r="AC98">
            <v>894</v>
          </cell>
          <cell r="AD98">
            <v>591</v>
          </cell>
          <cell r="AE98">
            <v>1048</v>
          </cell>
          <cell r="AF98">
            <v>803</v>
          </cell>
          <cell r="AG98">
            <v>551</v>
          </cell>
          <cell r="AH98">
            <v>640</v>
          </cell>
          <cell r="AI98">
            <v>456</v>
          </cell>
          <cell r="AJ98">
            <v>568</v>
          </cell>
          <cell r="AK98">
            <v>353</v>
          </cell>
          <cell r="AL98">
            <v>593</v>
          </cell>
          <cell r="AM98">
            <v>373</v>
          </cell>
          <cell r="AN98">
            <v>267</v>
          </cell>
          <cell r="AO98">
            <v>3</v>
          </cell>
          <cell r="AP98">
            <v>141</v>
          </cell>
          <cell r="AQ98">
            <v>296</v>
          </cell>
          <cell r="AR98">
            <v>285</v>
          </cell>
          <cell r="AS98">
            <v>284</v>
          </cell>
          <cell r="AT98">
            <v>297</v>
          </cell>
          <cell r="AU98">
            <v>263.4023529411765</v>
          </cell>
          <cell r="AV98">
            <v>365.19529411764717</v>
          </cell>
          <cell r="AW98">
            <v>151.11529411764707</v>
          </cell>
          <cell r="AX98">
            <v>274.28549019607846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74.583333333333329</v>
          </cell>
          <cell r="BE98">
            <v>73.25</v>
          </cell>
          <cell r="BF98">
            <v>80.25</v>
          </cell>
          <cell r="BG98">
            <v>84.833333333333329</v>
          </cell>
          <cell r="BH98">
            <v>68.416666666666671</v>
          </cell>
          <cell r="BI98">
            <v>97.166666666666671</v>
          </cell>
          <cell r="BJ98">
            <v>93.416666666666671</v>
          </cell>
          <cell r="BK98">
            <v>52.833333333333336</v>
          </cell>
          <cell r="BL98">
            <v>72</v>
          </cell>
          <cell r="BM98">
            <v>62.083333333333336</v>
          </cell>
          <cell r="BN98">
            <v>88.666666666666671</v>
          </cell>
          <cell r="BO98">
            <v>41.666666666666664</v>
          </cell>
          <cell r="BP98">
            <v>101.33333333333333</v>
          </cell>
          <cell r="BQ98">
            <v>60.583333333333336</v>
          </cell>
          <cell r="BR98">
            <v>91.666666666666671</v>
          </cell>
          <cell r="BS98">
            <v>79.583333333333329</v>
          </cell>
          <cell r="BT98">
            <v>54.833333333333336</v>
          </cell>
          <cell r="BU98">
            <v>88.25</v>
          </cell>
          <cell r="BV98">
            <v>74.5</v>
          </cell>
          <cell r="BW98">
            <v>49.25</v>
          </cell>
          <cell r="BX98">
            <v>87.333333333333329</v>
          </cell>
          <cell r="BY98">
            <v>66.916666666666671</v>
          </cell>
          <cell r="BZ98">
            <v>45.916666666666664</v>
          </cell>
          <cell r="CA98">
            <v>53.333333333333336</v>
          </cell>
          <cell r="CB98">
            <v>38</v>
          </cell>
          <cell r="CC98">
            <v>47.333333333333336</v>
          </cell>
          <cell r="CD98">
            <v>29.416666666666668</v>
          </cell>
          <cell r="CE98">
            <v>49.416666666666664</v>
          </cell>
          <cell r="CF98">
            <v>31.083333333333332</v>
          </cell>
          <cell r="CG98">
            <v>22.25</v>
          </cell>
          <cell r="CH98">
            <v>0.25</v>
          </cell>
          <cell r="CI98">
            <v>11.75</v>
          </cell>
          <cell r="CJ98">
            <v>24.666666666666668</v>
          </cell>
          <cell r="CK98">
            <v>23.75</v>
          </cell>
          <cell r="CL98">
            <v>23.666666666666668</v>
          </cell>
          <cell r="CM98">
            <v>24.75</v>
          </cell>
          <cell r="CN98">
            <v>21.950196078431375</v>
          </cell>
          <cell r="CO98">
            <v>30.432941176470596</v>
          </cell>
          <cell r="CP98">
            <v>12.592941176470589</v>
          </cell>
          <cell r="CQ98">
            <v>22.857124183006537</v>
          </cell>
          <cell r="CR98">
            <v>22.85711669921875</v>
          </cell>
          <cell r="CS98">
            <v>21.65869281045752</v>
          </cell>
          <cell r="CT98">
            <v>24.208333333333336</v>
          </cell>
          <cell r="CU98">
            <v>23.04661764705882</v>
          </cell>
          <cell r="CV98">
            <v>0.18055555555556069</v>
          </cell>
          <cell r="CW98">
            <v>25.711045751633989</v>
          </cell>
          <cell r="CX98">
            <v>24.027777777777775</v>
          </cell>
          <cell r="CY98">
            <v>24.448594771241829</v>
          </cell>
          <cell r="DA98" t="str">
            <v>GPS240</v>
          </cell>
          <cell r="DB98">
            <v>42.055555555555557</v>
          </cell>
          <cell r="DC98">
            <v>24.208333333333336</v>
          </cell>
          <cell r="DD98">
            <v>42.055555555555557</v>
          </cell>
          <cell r="DE98">
            <v>-17.847222222222221</v>
          </cell>
          <cell r="DF98">
            <v>11254.066666666668</v>
          </cell>
          <cell r="DG98">
            <v>35075097.792699337</v>
          </cell>
          <cell r="DH98">
            <v>0.95492349903114826</v>
          </cell>
          <cell r="DI98" t="str">
            <v>C</v>
          </cell>
        </row>
        <row r="99">
          <cell r="D99" t="str">
            <v>LRN050</v>
          </cell>
          <cell r="E99">
            <v>912.6</v>
          </cell>
          <cell r="F99">
            <v>23.7</v>
          </cell>
          <cell r="G99">
            <v>23.699996948242188</v>
          </cell>
          <cell r="H99">
            <v>23.699996948242188</v>
          </cell>
          <cell r="I99">
            <v>23.699996948242188</v>
          </cell>
          <cell r="J99">
            <v>23.699996948242188</v>
          </cell>
          <cell r="K99">
            <v>1749.0000000000002</v>
          </cell>
          <cell r="L99">
            <v>2324</v>
          </cell>
          <cell r="M99">
            <v>1619.0000000000002</v>
          </cell>
          <cell r="N99">
            <v>1341</v>
          </cell>
          <cell r="O99">
            <v>2183</v>
          </cell>
          <cell r="P99">
            <v>1718</v>
          </cell>
          <cell r="Q99">
            <v>2714</v>
          </cell>
          <cell r="R99">
            <v>1339</v>
          </cell>
          <cell r="S99">
            <v>1629.0000000000002</v>
          </cell>
          <cell r="T99">
            <v>1043</v>
          </cell>
          <cell r="U99">
            <v>1726</v>
          </cell>
          <cell r="V99">
            <v>504</v>
          </cell>
          <cell r="W99">
            <v>1224</v>
          </cell>
          <cell r="X99">
            <v>1738</v>
          </cell>
          <cell r="Y99">
            <v>912.00000000000011</v>
          </cell>
          <cell r="Z99">
            <v>563</v>
          </cell>
          <cell r="AA99">
            <v>1598</v>
          </cell>
          <cell r="AB99">
            <v>686.00000000000023</v>
          </cell>
          <cell r="AC99">
            <v>1580.9999999999993</v>
          </cell>
          <cell r="AD99">
            <v>602.00000000000011</v>
          </cell>
          <cell r="AE99">
            <v>2064.9999999999995</v>
          </cell>
          <cell r="AF99">
            <v>1169.0000000000009</v>
          </cell>
          <cell r="AG99">
            <v>705.00000000000023</v>
          </cell>
          <cell r="AH99">
            <v>1372.0000000000002</v>
          </cell>
          <cell r="AI99">
            <v>1146.0000000000002</v>
          </cell>
          <cell r="AJ99">
            <v>1158.0000000000005</v>
          </cell>
          <cell r="AK99">
            <v>1557.0000000000005</v>
          </cell>
          <cell r="AL99">
            <v>1262.0000000000005</v>
          </cell>
          <cell r="AM99">
            <v>2024.0000000000005</v>
          </cell>
          <cell r="AN99">
            <v>1410.0000000000007</v>
          </cell>
          <cell r="AO99">
            <v>1302.0000000000009</v>
          </cell>
          <cell r="AP99">
            <v>1249.0000000000002</v>
          </cell>
          <cell r="AQ99">
            <v>1871.0000000000005</v>
          </cell>
          <cell r="AR99">
            <v>1469.4000000000003</v>
          </cell>
          <cell r="AS99">
            <v>1302.3189873417725</v>
          </cell>
          <cell r="AT99">
            <v>762.76033755274284</v>
          </cell>
          <cell r="AU99">
            <v>872.63333333333333</v>
          </cell>
          <cell r="AV99">
            <v>1131.7658227848103</v>
          </cell>
          <cell r="AW99">
            <v>1870.8151898734177</v>
          </cell>
          <cell r="AX99">
            <v>1234.9489451476795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48.583333333333343</v>
          </cell>
          <cell r="BE99">
            <v>64.555555555555557</v>
          </cell>
          <cell r="BF99">
            <v>44.972222222222229</v>
          </cell>
          <cell r="BG99">
            <v>37.25</v>
          </cell>
          <cell r="BH99">
            <v>60.638888888888886</v>
          </cell>
          <cell r="BI99">
            <v>47.722222222222221</v>
          </cell>
          <cell r="BJ99">
            <v>75.388888888888886</v>
          </cell>
          <cell r="BK99">
            <v>37.194444444444443</v>
          </cell>
          <cell r="BL99">
            <v>45.250000000000007</v>
          </cell>
          <cell r="BM99">
            <v>28.972222222222221</v>
          </cell>
          <cell r="BN99">
            <v>47.944444444444443</v>
          </cell>
          <cell r="BO99">
            <v>14</v>
          </cell>
          <cell r="BP99">
            <v>34</v>
          </cell>
          <cell r="BQ99">
            <v>48.277777777777779</v>
          </cell>
          <cell r="BR99">
            <v>25.333333333333336</v>
          </cell>
          <cell r="BS99">
            <v>15.638888888888889</v>
          </cell>
          <cell r="BT99">
            <v>44.388888888888886</v>
          </cell>
          <cell r="BU99">
            <v>19.055555555555561</v>
          </cell>
          <cell r="BV99">
            <v>43.91666666666665</v>
          </cell>
          <cell r="BW99">
            <v>16.722222222222225</v>
          </cell>
          <cell r="BX99">
            <v>57.3611111111111</v>
          </cell>
          <cell r="BY99">
            <v>32.47222222222225</v>
          </cell>
          <cell r="BZ99">
            <v>19.583333333333339</v>
          </cell>
          <cell r="CA99">
            <v>38.111111111111114</v>
          </cell>
          <cell r="CB99">
            <v>31.833333333333339</v>
          </cell>
          <cell r="CC99">
            <v>32.166666666666679</v>
          </cell>
          <cell r="CD99">
            <v>43.250000000000014</v>
          </cell>
          <cell r="CE99">
            <v>35.055555555555571</v>
          </cell>
          <cell r="CF99">
            <v>56.222222222222236</v>
          </cell>
          <cell r="CG99">
            <v>39.166666666666686</v>
          </cell>
          <cell r="CH99">
            <v>36.166666666666693</v>
          </cell>
          <cell r="CI99">
            <v>34.69444444444445</v>
          </cell>
          <cell r="CJ99">
            <v>51.972222222222236</v>
          </cell>
          <cell r="CK99">
            <v>40.816666666666677</v>
          </cell>
          <cell r="CL99">
            <v>36.17552742616035</v>
          </cell>
          <cell r="CM99">
            <v>21.187787154242855</v>
          </cell>
          <cell r="CN99">
            <v>24.239814814814814</v>
          </cell>
          <cell r="CO99">
            <v>31.437939521800288</v>
          </cell>
          <cell r="CP99">
            <v>51.967088607594938</v>
          </cell>
          <cell r="CQ99">
            <v>34.304137365213322</v>
          </cell>
          <cell r="CR99">
            <v>34.304107666015625</v>
          </cell>
          <cell r="CS99">
            <v>35.88161431473668</v>
          </cell>
          <cell r="CT99">
            <v>37.538050867323037</v>
          </cell>
          <cell r="CU99">
            <v>38.258550164088142</v>
          </cell>
          <cell r="CV99">
            <v>-3.2212083919362371</v>
          </cell>
          <cell r="CW99">
            <v>25.621847163619321</v>
          </cell>
          <cell r="CX99">
            <v>40.759259259259274</v>
          </cell>
          <cell r="CY99">
            <v>37.532126113455234</v>
          </cell>
          <cell r="DA99" t="str">
            <v>LRN050</v>
          </cell>
          <cell r="DB99">
            <v>36.82407407407409</v>
          </cell>
          <cell r="DC99">
            <v>40.759259259259274</v>
          </cell>
          <cell r="DD99">
            <v>40.759259259259274</v>
          </cell>
          <cell r="DE99">
            <v>3.9351851851851833</v>
          </cell>
          <cell r="DF99">
            <v>37196.900000000016</v>
          </cell>
          <cell r="DG99">
            <v>35112294.692699336</v>
          </cell>
          <cell r="DH99">
            <v>0.95593618883492426</v>
          </cell>
          <cell r="DI99" t="str">
            <v>C</v>
          </cell>
        </row>
        <row r="100">
          <cell r="D100" t="str">
            <v>SAC125</v>
          </cell>
          <cell r="E100">
            <v>1456.8000000000002</v>
          </cell>
          <cell r="F100">
            <v>28.9</v>
          </cell>
          <cell r="G100">
            <v>28.899993896484375</v>
          </cell>
          <cell r="H100">
            <v>28.899993896484375</v>
          </cell>
          <cell r="I100">
            <v>28.899993896484375</v>
          </cell>
          <cell r="J100">
            <v>28.899993896484375</v>
          </cell>
          <cell r="K100">
            <v>1776.0000000000002</v>
          </cell>
          <cell r="L100">
            <v>1981.0000000000002</v>
          </cell>
          <cell r="M100">
            <v>2272</v>
          </cell>
          <cell r="N100">
            <v>1357.0000000000002</v>
          </cell>
          <cell r="O100">
            <v>2483</v>
          </cell>
          <cell r="P100">
            <v>1758</v>
          </cell>
          <cell r="Q100">
            <v>1514</v>
          </cell>
          <cell r="R100">
            <v>1126</v>
          </cell>
          <cell r="S100">
            <v>1514</v>
          </cell>
          <cell r="T100">
            <v>1969</v>
          </cell>
          <cell r="U100">
            <v>1252.0000000000002</v>
          </cell>
          <cell r="V100">
            <v>1533</v>
          </cell>
          <cell r="W100">
            <v>1989</v>
          </cell>
          <cell r="X100">
            <v>2314.0000000000005</v>
          </cell>
          <cell r="Y100">
            <v>1459</v>
          </cell>
          <cell r="Z100">
            <v>1920</v>
          </cell>
          <cell r="AA100">
            <v>2002.0000000000002</v>
          </cell>
          <cell r="AB100">
            <v>2012.0000000000005</v>
          </cell>
          <cell r="AC100">
            <v>1919.0000000000002</v>
          </cell>
          <cell r="AD100">
            <v>1314.0000000000002</v>
          </cell>
          <cell r="AE100">
            <v>1340.0000000000007</v>
          </cell>
          <cell r="AF100">
            <v>1814.0000000000014</v>
          </cell>
          <cell r="AG100">
            <v>1349</v>
          </cell>
          <cell r="AH100">
            <v>1660.0000000000009</v>
          </cell>
          <cell r="AI100">
            <v>2174.0000000000009</v>
          </cell>
          <cell r="AJ100">
            <v>1911.9996539792387</v>
          </cell>
          <cell r="AK100">
            <v>1452</v>
          </cell>
          <cell r="AL100">
            <v>2499.9999999999991</v>
          </cell>
          <cell r="AM100">
            <v>1383.0000000000007</v>
          </cell>
          <cell r="AN100">
            <v>2058.0000000000009</v>
          </cell>
          <cell r="AO100">
            <v>2069.0000000000005</v>
          </cell>
          <cell r="AP100">
            <v>1751.0000000000007</v>
          </cell>
          <cell r="AQ100">
            <v>1493.0000000000002</v>
          </cell>
          <cell r="AR100">
            <v>1425.3</v>
          </cell>
          <cell r="AS100">
            <v>1836.3598615916958</v>
          </cell>
          <cell r="AT100">
            <v>1991.2110726643605</v>
          </cell>
          <cell r="AU100">
            <v>1891.5602076124578</v>
          </cell>
          <cell r="AV100">
            <v>2178.0200692041526</v>
          </cell>
          <cell r="AW100">
            <v>2715.4802768166073</v>
          </cell>
          <cell r="AX100">
            <v>2006.3219146482122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37.000000000000007</v>
          </cell>
          <cell r="BE100">
            <v>41.270833333333336</v>
          </cell>
          <cell r="BF100">
            <v>47.333333333333336</v>
          </cell>
          <cell r="BG100">
            <v>28.270833333333339</v>
          </cell>
          <cell r="BH100">
            <v>51.729166666666664</v>
          </cell>
          <cell r="BI100">
            <v>36.625</v>
          </cell>
          <cell r="BJ100">
            <v>31.541666666666668</v>
          </cell>
          <cell r="BK100">
            <v>23.458333333333332</v>
          </cell>
          <cell r="BL100">
            <v>31.541666666666668</v>
          </cell>
          <cell r="BM100">
            <v>41.020833333333336</v>
          </cell>
          <cell r="BN100">
            <v>26.083333333333339</v>
          </cell>
          <cell r="BO100">
            <v>31.9375</v>
          </cell>
          <cell r="BP100">
            <v>41.4375</v>
          </cell>
          <cell r="BQ100">
            <v>48.208333333333343</v>
          </cell>
          <cell r="BR100">
            <v>30.395833333333332</v>
          </cell>
          <cell r="BS100">
            <v>40</v>
          </cell>
          <cell r="BT100">
            <v>41.708333333333336</v>
          </cell>
          <cell r="BU100">
            <v>41.916666666666679</v>
          </cell>
          <cell r="BV100">
            <v>39.979166666666671</v>
          </cell>
          <cell r="BW100">
            <v>27.375000000000004</v>
          </cell>
          <cell r="BX100">
            <v>27.916666666666682</v>
          </cell>
          <cell r="BY100">
            <v>37.791666666666693</v>
          </cell>
          <cell r="BZ100">
            <v>28.104166666666668</v>
          </cell>
          <cell r="CA100">
            <v>34.58333333333335</v>
          </cell>
          <cell r="CB100">
            <v>45.291666666666686</v>
          </cell>
          <cell r="CC100">
            <v>39.833326124567471</v>
          </cell>
          <cell r="CD100">
            <v>30.25</v>
          </cell>
          <cell r="CE100">
            <v>52.083333333333314</v>
          </cell>
          <cell r="CF100">
            <v>28.812500000000014</v>
          </cell>
          <cell r="CG100">
            <v>42.875000000000021</v>
          </cell>
          <cell r="CH100">
            <v>43.104166666666679</v>
          </cell>
          <cell r="CI100">
            <v>36.479166666666679</v>
          </cell>
          <cell r="CJ100">
            <v>31.104166666666671</v>
          </cell>
          <cell r="CK100">
            <v>29.693749999999998</v>
          </cell>
          <cell r="CL100">
            <v>38.25749711649366</v>
          </cell>
          <cell r="CM100">
            <v>41.483564013840841</v>
          </cell>
          <cell r="CN100">
            <v>39.407504325259538</v>
          </cell>
          <cell r="CO100">
            <v>45.375418108419844</v>
          </cell>
          <cell r="CP100">
            <v>56.57250576701265</v>
          </cell>
          <cell r="CQ100">
            <v>41.798373221837757</v>
          </cell>
          <cell r="CR100">
            <v>41.798370361328125</v>
          </cell>
          <cell r="CS100">
            <v>47.118476066897337</v>
          </cell>
          <cell r="CT100">
            <v>35.134744449250292</v>
          </cell>
          <cell r="CU100">
            <v>40.437381055363332</v>
          </cell>
          <cell r="CV100">
            <v>-3.7992833285274941</v>
          </cell>
          <cell r="CW100">
            <v>42.088828815840067</v>
          </cell>
          <cell r="CX100">
            <v>38.934027777777786</v>
          </cell>
          <cell r="CY100">
            <v>38.243838908112274</v>
          </cell>
          <cell r="DA100" t="str">
            <v>SAC125</v>
          </cell>
          <cell r="DB100">
            <v>40.722219819300264</v>
          </cell>
          <cell r="DC100">
            <v>38.934027777777786</v>
          </cell>
          <cell r="DD100">
            <v>40.722219819300264</v>
          </cell>
          <cell r="DE100">
            <v>-1.7881920415224783</v>
          </cell>
          <cell r="DF100">
            <v>59324.129832756633</v>
          </cell>
          <cell r="DG100">
            <v>35171618.822532095</v>
          </cell>
          <cell r="DH100">
            <v>0.95755129497009994</v>
          </cell>
          <cell r="DI100" t="str">
            <v>C</v>
          </cell>
        </row>
        <row r="101">
          <cell r="D101" t="str">
            <v>LPS125</v>
          </cell>
          <cell r="E101">
            <v>1176</v>
          </cell>
          <cell r="F101">
            <v>47.2</v>
          </cell>
          <cell r="G101">
            <v>47.199981689453125</v>
          </cell>
          <cell r="H101">
            <v>47.199981689453125</v>
          </cell>
          <cell r="I101">
            <v>47.199981689453125</v>
          </cell>
          <cell r="J101">
            <v>47.199981689453125</v>
          </cell>
          <cell r="K101">
            <v>47.199981689453125</v>
          </cell>
          <cell r="L101">
            <v>47.199981689453125</v>
          </cell>
          <cell r="M101">
            <v>47.199981689453125</v>
          </cell>
          <cell r="N101">
            <v>47.199981689453125</v>
          </cell>
          <cell r="O101">
            <v>47.199981689453125</v>
          </cell>
          <cell r="P101">
            <v>47.199981689453125</v>
          </cell>
          <cell r="Q101">
            <v>47.199981689453125</v>
          </cell>
          <cell r="R101">
            <v>47.199981689453125</v>
          </cell>
          <cell r="S101">
            <v>47.199981689453125</v>
          </cell>
          <cell r="T101">
            <v>47.199981689453125</v>
          </cell>
          <cell r="U101">
            <v>47.199981689453125</v>
          </cell>
          <cell r="V101">
            <v>47.199981689453125</v>
          </cell>
          <cell r="W101">
            <v>47.199981689453125</v>
          </cell>
          <cell r="X101">
            <v>47.199981689453125</v>
          </cell>
          <cell r="Y101">
            <v>47.199981689453125</v>
          </cell>
          <cell r="Z101">
            <v>47.199981689453125</v>
          </cell>
          <cell r="AA101">
            <v>47.199981689453125</v>
          </cell>
          <cell r="AB101">
            <v>47.199981689453125</v>
          </cell>
          <cell r="AC101">
            <v>47.199981689453125</v>
          </cell>
          <cell r="AD101">
            <v>47.199981689453125</v>
          </cell>
          <cell r="AE101">
            <v>792</v>
          </cell>
          <cell r="AF101">
            <v>712.99999999999989</v>
          </cell>
          <cell r="AG101">
            <v>595</v>
          </cell>
          <cell r="AH101">
            <v>412.99999999999994</v>
          </cell>
          <cell r="AI101">
            <v>665</v>
          </cell>
          <cell r="AJ101">
            <v>1322</v>
          </cell>
          <cell r="AK101">
            <v>828.00000000000023</v>
          </cell>
          <cell r="AL101">
            <v>815.99999999999989</v>
          </cell>
          <cell r="AM101">
            <v>1098</v>
          </cell>
          <cell r="AN101">
            <v>1480</v>
          </cell>
          <cell r="AO101">
            <v>936.99999999999955</v>
          </cell>
          <cell r="AP101">
            <v>649</v>
          </cell>
          <cell r="AQ101">
            <v>773.99999999999989</v>
          </cell>
          <cell r="AR101">
            <v>371</v>
          </cell>
          <cell r="AS101">
            <v>691</v>
          </cell>
          <cell r="AT101">
            <v>930.11504237288136</v>
          </cell>
          <cell r="AU101">
            <v>551.37457627118647</v>
          </cell>
          <cell r="AV101">
            <v>774.51144067796611</v>
          </cell>
          <cell r="AW101">
            <v>685.29406779661019</v>
          </cell>
          <cell r="AX101">
            <v>667.2158545197741</v>
          </cell>
          <cell r="AY101">
            <v>667.2158203125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33</v>
          </cell>
          <cell r="BY101">
            <v>29.708333333333329</v>
          </cell>
          <cell r="BZ101">
            <v>24.791666666666668</v>
          </cell>
          <cell r="CA101">
            <v>17.208333333333332</v>
          </cell>
          <cell r="CB101">
            <v>27.708333333333332</v>
          </cell>
          <cell r="CC101">
            <v>55.083333333333336</v>
          </cell>
          <cell r="CD101">
            <v>34.500000000000007</v>
          </cell>
          <cell r="CE101">
            <v>33.999999999999993</v>
          </cell>
          <cell r="CF101">
            <v>45.75</v>
          </cell>
          <cell r="CG101">
            <v>61.666666666666664</v>
          </cell>
          <cell r="CH101">
            <v>39.04166666666665</v>
          </cell>
          <cell r="CI101">
            <v>27.041666666666668</v>
          </cell>
          <cell r="CJ101">
            <v>32.249999999999993</v>
          </cell>
          <cell r="CK101">
            <v>15.458333333333334</v>
          </cell>
          <cell r="CL101">
            <v>28.791666666666668</v>
          </cell>
          <cell r="CM101">
            <v>38.754793432203392</v>
          </cell>
          <cell r="CN101">
            <v>22.973940677966102</v>
          </cell>
          <cell r="CO101">
            <v>32.271310028248585</v>
          </cell>
          <cell r="CP101">
            <v>28.553919491525424</v>
          </cell>
          <cell r="CQ101">
            <v>27.800660604990583</v>
          </cell>
          <cell r="CS101">
            <v>27.933056732580038</v>
          </cell>
          <cell r="CT101">
            <v>28.81369835805085</v>
          </cell>
          <cell r="CU101">
            <v>33.879496969161956</v>
          </cell>
          <cell r="CV101">
            <v>-11.519634975282479</v>
          </cell>
          <cell r="CW101">
            <v>31.33334804613936</v>
          </cell>
          <cell r="CX101">
            <v>40.333333333333329</v>
          </cell>
          <cell r="CY101">
            <v>34.375003678201502</v>
          </cell>
          <cell r="DA101" t="str">
            <v>LPS125</v>
          </cell>
          <cell r="DB101">
            <v>27.875297297297298</v>
          </cell>
          <cell r="DC101">
            <v>40.333333333333329</v>
          </cell>
          <cell r="DD101">
            <v>40.333333333333329</v>
          </cell>
          <cell r="DE101">
            <v>12.458036036036031</v>
          </cell>
          <cell r="DF101">
            <v>47431.999999999993</v>
          </cell>
          <cell r="DG101">
            <v>35219050.822532095</v>
          </cell>
          <cell r="DH101">
            <v>0.95884263652739909</v>
          </cell>
          <cell r="DI101" t="str">
            <v>C</v>
          </cell>
        </row>
        <row r="102">
          <cell r="D102" t="str">
            <v>HRE060</v>
          </cell>
          <cell r="E102">
            <v>679.2</v>
          </cell>
          <cell r="F102">
            <v>28.3</v>
          </cell>
          <cell r="G102">
            <v>28.29998779296875</v>
          </cell>
          <cell r="H102">
            <v>28.29998779296875</v>
          </cell>
          <cell r="I102">
            <v>28.29998779296875</v>
          </cell>
          <cell r="J102">
            <v>28.29998779296875</v>
          </cell>
          <cell r="K102">
            <v>1425</v>
          </cell>
          <cell r="L102">
            <v>1533.9999999999998</v>
          </cell>
          <cell r="M102">
            <v>1803.9999999999998</v>
          </cell>
          <cell r="N102">
            <v>1625</v>
          </cell>
          <cell r="O102">
            <v>656.99999999999989</v>
          </cell>
          <cell r="P102">
            <v>1303</v>
          </cell>
          <cell r="Q102">
            <v>1108</v>
          </cell>
          <cell r="R102">
            <v>1240</v>
          </cell>
          <cell r="S102">
            <v>1038</v>
          </cell>
          <cell r="T102">
            <v>1081</v>
          </cell>
          <cell r="U102">
            <v>996</v>
          </cell>
          <cell r="V102">
            <v>497</v>
          </cell>
          <cell r="W102">
            <v>1034</v>
          </cell>
          <cell r="X102">
            <v>2144</v>
          </cell>
          <cell r="Y102">
            <v>1343.9999999999998</v>
          </cell>
          <cell r="Z102">
            <v>971</v>
          </cell>
          <cell r="AA102">
            <v>1258.9999999999998</v>
          </cell>
          <cell r="AB102">
            <v>4010</v>
          </cell>
          <cell r="AC102">
            <v>1387.9999999999998</v>
          </cell>
          <cell r="AD102">
            <v>828.00000000000045</v>
          </cell>
          <cell r="AE102">
            <v>1469.0000000000005</v>
          </cell>
          <cell r="AF102">
            <v>652.00000000000011</v>
          </cell>
          <cell r="AG102">
            <v>12</v>
          </cell>
          <cell r="AH102">
            <v>-1</v>
          </cell>
          <cell r="AI102">
            <v>-3</v>
          </cell>
          <cell r="AJ102">
            <v>240</v>
          </cell>
          <cell r="AK102">
            <v>1296</v>
          </cell>
          <cell r="AL102">
            <v>1084.9999999999995</v>
          </cell>
          <cell r="AM102">
            <v>894.00000000000011</v>
          </cell>
          <cell r="AN102">
            <v>845.00000000000011</v>
          </cell>
          <cell r="AO102">
            <v>601.00000000000011</v>
          </cell>
          <cell r="AP102">
            <v>985</v>
          </cell>
          <cell r="AQ102">
            <v>1026.0000000000002</v>
          </cell>
          <cell r="AR102">
            <v>822.22014134275651</v>
          </cell>
          <cell r="AS102">
            <v>1036.3600706713783</v>
          </cell>
          <cell r="AT102">
            <v>365.71978798586571</v>
          </cell>
          <cell r="AU102">
            <v>1187.1399293286217</v>
          </cell>
          <cell r="AV102">
            <v>1007.9999999999999</v>
          </cell>
          <cell r="AW102">
            <v>894.47985865724422</v>
          </cell>
          <cell r="AX102">
            <v>885.65329799764447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59.375</v>
          </cell>
          <cell r="BE102">
            <v>63.916666666666657</v>
          </cell>
          <cell r="BF102">
            <v>75.166666666666657</v>
          </cell>
          <cell r="BG102">
            <v>67.708333333333329</v>
          </cell>
          <cell r="BH102">
            <v>27.374999999999996</v>
          </cell>
          <cell r="BI102">
            <v>54.291666666666664</v>
          </cell>
          <cell r="BJ102">
            <v>46.166666666666664</v>
          </cell>
          <cell r="BK102">
            <v>51.666666666666664</v>
          </cell>
          <cell r="BL102">
            <v>43.25</v>
          </cell>
          <cell r="BM102">
            <v>45.041666666666664</v>
          </cell>
          <cell r="BN102">
            <v>41.5</v>
          </cell>
          <cell r="BO102">
            <v>20.708333333333332</v>
          </cell>
          <cell r="BP102">
            <v>43.083333333333336</v>
          </cell>
          <cell r="BQ102">
            <v>89.333333333333329</v>
          </cell>
          <cell r="BR102">
            <v>55.999999999999993</v>
          </cell>
          <cell r="BS102">
            <v>40.458333333333336</v>
          </cell>
          <cell r="BT102">
            <v>52.458333333333321</v>
          </cell>
          <cell r="BU102">
            <v>167.08333333333334</v>
          </cell>
          <cell r="BV102">
            <v>57.833333333333321</v>
          </cell>
          <cell r="BW102">
            <v>34.500000000000021</v>
          </cell>
          <cell r="BX102">
            <v>61.20833333333335</v>
          </cell>
          <cell r="BY102">
            <v>27.166666666666671</v>
          </cell>
          <cell r="BZ102">
            <v>0.5</v>
          </cell>
          <cell r="CA102">
            <v>-4.1666666666666664E-2</v>
          </cell>
          <cell r="CB102">
            <v>-0.125</v>
          </cell>
          <cell r="CC102">
            <v>10</v>
          </cell>
          <cell r="CD102">
            <v>54</v>
          </cell>
          <cell r="CE102">
            <v>45.208333333333314</v>
          </cell>
          <cell r="CF102">
            <v>37.250000000000007</v>
          </cell>
          <cell r="CG102">
            <v>35.208333333333336</v>
          </cell>
          <cell r="CH102">
            <v>25.041666666666671</v>
          </cell>
          <cell r="CI102">
            <v>41.041666666666664</v>
          </cell>
          <cell r="CJ102">
            <v>42.750000000000007</v>
          </cell>
          <cell r="CK102">
            <v>34.25917255594819</v>
          </cell>
          <cell r="CL102">
            <v>43.181669611307427</v>
          </cell>
          <cell r="CM102">
            <v>15.238324499411071</v>
          </cell>
          <cell r="CN102">
            <v>49.464163722025908</v>
          </cell>
          <cell r="CO102">
            <v>41.999999999999993</v>
          </cell>
          <cell r="CP102">
            <v>37.269994110718507</v>
          </cell>
          <cell r="CQ102">
            <v>36.902220749901851</v>
          </cell>
          <cell r="CR102">
            <v>36.902191162109375</v>
          </cell>
          <cell r="CS102">
            <v>42.911385944248138</v>
          </cell>
          <cell r="CT102">
            <v>33.857291666666676</v>
          </cell>
          <cell r="CU102">
            <v>37.326110374950922</v>
          </cell>
          <cell r="CV102">
            <v>-5.7677083333333172</v>
          </cell>
          <cell r="CW102">
            <v>35.567496073812322</v>
          </cell>
          <cell r="CX102">
            <v>39.624999999999993</v>
          </cell>
          <cell r="CY102">
            <v>38.720277532391044</v>
          </cell>
          <cell r="DA102" t="str">
            <v>HRE060</v>
          </cell>
          <cell r="DB102">
            <v>36.402777777777771</v>
          </cell>
          <cell r="DC102">
            <v>39.624999999999993</v>
          </cell>
          <cell r="DD102">
            <v>39.624999999999993</v>
          </cell>
          <cell r="DE102">
            <v>3.2222222222222214</v>
          </cell>
          <cell r="DF102">
            <v>26913.299999999996</v>
          </cell>
          <cell r="DG102">
            <v>35245964.122532092</v>
          </cell>
          <cell r="DH102">
            <v>0.95957535415967388</v>
          </cell>
          <cell r="DI102" t="str">
            <v>C</v>
          </cell>
        </row>
        <row r="103">
          <cell r="D103" t="str">
            <v>DHPLIT</v>
          </cell>
          <cell r="E103">
            <v>1413</v>
          </cell>
          <cell r="F103">
            <v>117.75</v>
          </cell>
          <cell r="G103">
            <v>117.75</v>
          </cell>
          <cell r="H103">
            <v>117.75</v>
          </cell>
          <cell r="I103">
            <v>117.75</v>
          </cell>
          <cell r="J103">
            <v>117.75</v>
          </cell>
          <cell r="K103">
            <v>117.75</v>
          </cell>
          <cell r="L103">
            <v>117.75</v>
          </cell>
          <cell r="M103">
            <v>117.75</v>
          </cell>
          <cell r="N103">
            <v>117.75</v>
          </cell>
          <cell r="O103">
            <v>117.75</v>
          </cell>
          <cell r="P103">
            <v>117.75</v>
          </cell>
          <cell r="Q103">
            <v>117.75</v>
          </cell>
          <cell r="R103">
            <v>117.75</v>
          </cell>
          <cell r="S103">
            <v>117.75</v>
          </cell>
          <cell r="T103">
            <v>117.75</v>
          </cell>
          <cell r="U103">
            <v>117.75</v>
          </cell>
          <cell r="V103">
            <v>117.75</v>
          </cell>
          <cell r="W103">
            <v>117.75</v>
          </cell>
          <cell r="X103">
            <v>117.75</v>
          </cell>
          <cell r="Y103">
            <v>117.75</v>
          </cell>
          <cell r="Z103">
            <v>117.75</v>
          </cell>
          <cell r="AA103">
            <v>117.75</v>
          </cell>
          <cell r="AB103">
            <v>117.75</v>
          </cell>
          <cell r="AC103">
            <v>117.75</v>
          </cell>
          <cell r="AD103">
            <v>117.75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248.04008492569002</v>
          </cell>
          <cell r="AS103">
            <v>647.22046709129518</v>
          </cell>
          <cell r="AT103">
            <v>966</v>
          </cell>
          <cell r="AU103">
            <v>866.04008492569005</v>
          </cell>
          <cell r="AV103">
            <v>870.44305732484077</v>
          </cell>
          <cell r="AW103">
            <v>1031.2426326963907</v>
          </cell>
          <cell r="AX103">
            <v>771.49772116065105</v>
          </cell>
          <cell r="AY103">
            <v>771.49755859375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20.670007077140834</v>
          </cell>
          <cell r="CL103">
            <v>53.9350389242746</v>
          </cell>
          <cell r="CM103">
            <v>80.5</v>
          </cell>
          <cell r="CN103">
            <v>72.170007077140838</v>
          </cell>
          <cell r="CO103">
            <v>72.53692144373673</v>
          </cell>
          <cell r="CP103">
            <v>85.936886058032556</v>
          </cell>
          <cell r="CQ103">
            <v>64.291476763387593</v>
          </cell>
          <cell r="CS103">
            <v>76.881271526303365</v>
          </cell>
          <cell r="CT103">
            <v>38.776261500353854</v>
          </cell>
          <cell r="CU103">
            <v>32.145738381693796</v>
          </cell>
          <cell r="CV103">
            <v>38.776261500353854</v>
          </cell>
          <cell r="CW103">
            <v>75.068976173625856</v>
          </cell>
          <cell r="CX103">
            <v>0</v>
          </cell>
          <cell r="CY103">
            <v>24.984331210191083</v>
          </cell>
          <cell r="DA103" t="str">
            <v>DHPLIT</v>
          </cell>
          <cell r="DB103">
            <v>0</v>
          </cell>
          <cell r="DC103">
            <v>38.776261500353854</v>
          </cell>
          <cell r="DD103">
            <v>38.776261500353854</v>
          </cell>
          <cell r="DE103">
            <v>38.776261500353854</v>
          </cell>
          <cell r="DF103">
            <v>54790.857499999998</v>
          </cell>
          <cell r="DG103">
            <v>35300754.980032094</v>
          </cell>
          <cell r="DH103">
            <v>0.96106704144357102</v>
          </cell>
          <cell r="DI103" t="str">
            <v>C</v>
          </cell>
        </row>
        <row r="104">
          <cell r="D104" t="str">
            <v>DHS026</v>
          </cell>
          <cell r="E104">
            <v>1752</v>
          </cell>
          <cell r="F104">
            <v>3.65</v>
          </cell>
          <cell r="G104">
            <v>3.6499996185302734</v>
          </cell>
          <cell r="H104">
            <v>3.6499996185302734</v>
          </cell>
          <cell r="I104">
            <v>3.6499996185302734</v>
          </cell>
          <cell r="J104">
            <v>3.6499996185302734</v>
          </cell>
          <cell r="K104">
            <v>3.6499996185302734</v>
          </cell>
          <cell r="L104">
            <v>3.6499996185302734</v>
          </cell>
          <cell r="M104">
            <v>3.6499996185302734</v>
          </cell>
          <cell r="N104">
            <v>3.6499996185302734</v>
          </cell>
          <cell r="O104">
            <v>3.6499996185302734</v>
          </cell>
          <cell r="P104">
            <v>3.6499996185302734</v>
          </cell>
          <cell r="Q104">
            <v>3.6499996185302734</v>
          </cell>
          <cell r="R104">
            <v>3.6499996185302734</v>
          </cell>
          <cell r="S104">
            <v>3.6499996185302734</v>
          </cell>
          <cell r="T104">
            <v>3.6499996185302734</v>
          </cell>
          <cell r="U104">
            <v>3.6499996185302734</v>
          </cell>
          <cell r="V104">
            <v>3.6499996185302734</v>
          </cell>
          <cell r="W104">
            <v>3.6499996185302734</v>
          </cell>
          <cell r="X104">
            <v>3.6499996185302734</v>
          </cell>
          <cell r="Y104">
            <v>3.6499996185302734</v>
          </cell>
          <cell r="Z104">
            <v>3.6499996185302734</v>
          </cell>
          <cell r="AA104">
            <v>3.6499996185302734</v>
          </cell>
          <cell r="AB104">
            <v>3.6499996185302734</v>
          </cell>
          <cell r="AC104">
            <v>3.6499996185302734</v>
          </cell>
          <cell r="AD104">
            <v>3.6499996185302734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16497.816438356163</v>
          </cell>
          <cell r="AS104">
            <v>26842.720547945195</v>
          </cell>
          <cell r="AT104">
            <v>30671.093150684934</v>
          </cell>
          <cell r="AU104">
            <v>35994.01369863013</v>
          </cell>
          <cell r="AV104">
            <v>24069.515068493158</v>
          </cell>
          <cell r="AW104">
            <v>28524.679452054766</v>
          </cell>
          <cell r="AX104">
            <v>27099.97305936072</v>
          </cell>
          <cell r="AY104">
            <v>27099.96875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34.37045091324201</v>
          </cell>
          <cell r="CL104">
            <v>55.922334474885822</v>
          </cell>
          <cell r="CM104">
            <v>63.898110730593615</v>
          </cell>
          <cell r="CN104">
            <v>74.987528538812768</v>
          </cell>
          <cell r="CO104">
            <v>50.144823059360746</v>
          </cell>
          <cell r="CP104">
            <v>59.426415525114095</v>
          </cell>
          <cell r="CQ104">
            <v>56.458277207001515</v>
          </cell>
          <cell r="CS104">
            <v>61.519589041095877</v>
          </cell>
          <cell r="CT104">
            <v>38.547724029680367</v>
          </cell>
          <cell r="CU104">
            <v>28.229138603500758</v>
          </cell>
          <cell r="CV104">
            <v>38.547724029680367</v>
          </cell>
          <cell r="CW104">
            <v>63.010154109589052</v>
          </cell>
          <cell r="CX104">
            <v>0</v>
          </cell>
          <cell r="CY104">
            <v>23.276937309741246</v>
          </cell>
          <cell r="DA104" t="str">
            <v>DHS026</v>
          </cell>
          <cell r="DB104">
            <v>0</v>
          </cell>
          <cell r="DC104">
            <v>38.547724029680367</v>
          </cell>
          <cell r="DD104">
            <v>38.547724029680367</v>
          </cell>
          <cell r="DE104">
            <v>38.547724029680367</v>
          </cell>
          <cell r="DF104">
            <v>67535.612500000003</v>
          </cell>
          <cell r="DG104">
            <v>35368290.592532091</v>
          </cell>
          <cell r="DH104">
            <v>0.96290570612182413</v>
          </cell>
          <cell r="DI104" t="str">
            <v>C</v>
          </cell>
        </row>
        <row r="105">
          <cell r="D105" t="str">
            <v>70QLIT</v>
          </cell>
          <cell r="E105">
            <v>780</v>
          </cell>
          <cell r="F105">
            <v>130</v>
          </cell>
          <cell r="G105">
            <v>130</v>
          </cell>
          <cell r="H105">
            <v>130</v>
          </cell>
          <cell r="I105">
            <v>130</v>
          </cell>
          <cell r="J105">
            <v>130</v>
          </cell>
          <cell r="K105">
            <v>130</v>
          </cell>
          <cell r="L105">
            <v>130</v>
          </cell>
          <cell r="M105">
            <v>130</v>
          </cell>
          <cell r="N105">
            <v>130</v>
          </cell>
          <cell r="O105">
            <v>130</v>
          </cell>
          <cell r="P105">
            <v>130</v>
          </cell>
          <cell r="Q105">
            <v>130</v>
          </cell>
          <cell r="R105">
            <v>130</v>
          </cell>
          <cell r="S105">
            <v>130</v>
          </cell>
          <cell r="T105">
            <v>130</v>
          </cell>
          <cell r="U105">
            <v>130</v>
          </cell>
          <cell r="V105">
            <v>130</v>
          </cell>
          <cell r="W105">
            <v>130</v>
          </cell>
          <cell r="X105">
            <v>130</v>
          </cell>
          <cell r="Y105">
            <v>130</v>
          </cell>
          <cell r="Z105">
            <v>130</v>
          </cell>
          <cell r="AA105">
            <v>130</v>
          </cell>
          <cell r="AB105">
            <v>130</v>
          </cell>
          <cell r="AC105">
            <v>130</v>
          </cell>
          <cell r="AD105">
            <v>130</v>
          </cell>
          <cell r="AE105">
            <v>180.27692307692308</v>
          </cell>
          <cell r="AF105">
            <v>111.46153846153847</v>
          </cell>
          <cell r="AG105">
            <v>281.07692307692309</v>
          </cell>
          <cell r="AH105">
            <v>149.26153846153846</v>
          </cell>
          <cell r="AI105">
            <v>193.84615384615384</v>
          </cell>
          <cell r="AJ105">
            <v>181.73076923076923</v>
          </cell>
          <cell r="AK105">
            <v>285.92307692307691</v>
          </cell>
          <cell r="AL105">
            <v>267.50769230769231</v>
          </cell>
          <cell r="AM105">
            <v>305.30769230769232</v>
          </cell>
          <cell r="AN105">
            <v>169.44615384615383</v>
          </cell>
          <cell r="AO105">
            <v>143</v>
          </cell>
          <cell r="AP105">
            <v>205</v>
          </cell>
          <cell r="AQ105">
            <v>139</v>
          </cell>
          <cell r="AR105">
            <v>277.96153846153845</v>
          </cell>
          <cell r="AS105">
            <v>277.03999999999996</v>
          </cell>
          <cell r="AT105">
            <v>215</v>
          </cell>
          <cell r="AU105">
            <v>285.23999999999995</v>
          </cell>
          <cell r="AV105">
            <v>224</v>
          </cell>
          <cell r="AW105">
            <v>252</v>
          </cell>
          <cell r="AX105">
            <v>255.20692307692306</v>
          </cell>
          <cell r="AY105">
            <v>255.2069091796875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30.046153846153846</v>
          </cell>
          <cell r="BY105">
            <v>18.576923076923077</v>
          </cell>
          <cell r="BZ105">
            <v>46.846153846153847</v>
          </cell>
          <cell r="CA105">
            <v>24.876923076923077</v>
          </cell>
          <cell r="CB105">
            <v>32.307692307692307</v>
          </cell>
          <cell r="CC105">
            <v>30.288461538461537</v>
          </cell>
          <cell r="CD105">
            <v>47.653846153846153</v>
          </cell>
          <cell r="CE105">
            <v>44.584615384615383</v>
          </cell>
          <cell r="CF105">
            <v>50.884615384615387</v>
          </cell>
          <cell r="CG105">
            <v>28.24102564102564</v>
          </cell>
          <cell r="CH105">
            <v>23.833333333333332</v>
          </cell>
          <cell r="CI105">
            <v>34.166666666666664</v>
          </cell>
          <cell r="CJ105">
            <v>23.166666666666668</v>
          </cell>
          <cell r="CK105">
            <v>46.326923076923073</v>
          </cell>
          <cell r="CL105">
            <v>46.173333333333325</v>
          </cell>
          <cell r="CM105">
            <v>35.833333333333336</v>
          </cell>
          <cell r="CN105">
            <v>47.539999999999992</v>
          </cell>
          <cell r="CO105">
            <v>37.333333333333336</v>
          </cell>
          <cell r="CP105">
            <v>42</v>
          </cell>
          <cell r="CQ105">
            <v>42.534487179487179</v>
          </cell>
          <cell r="CS105">
            <v>42.291111111111114</v>
          </cell>
          <cell r="CT105">
            <v>37.875064102564103</v>
          </cell>
          <cell r="CU105">
            <v>38.340320512820504</v>
          </cell>
          <cell r="CV105">
            <v>-0.35228632478631994</v>
          </cell>
          <cell r="CW105">
            <v>40.235555555555557</v>
          </cell>
          <cell r="CX105">
            <v>38.227350427350423</v>
          </cell>
          <cell r="CY105">
            <v>38.811474358974358</v>
          </cell>
          <cell r="DA105" t="str">
            <v>70QLIT</v>
          </cell>
          <cell r="DB105">
            <v>5</v>
          </cell>
          <cell r="DC105">
            <v>38.227350427350423</v>
          </cell>
          <cell r="DD105">
            <v>38.227350427350423</v>
          </cell>
          <cell r="DE105">
            <v>33.227350427350423</v>
          </cell>
          <cell r="DF105">
            <v>29817.333333333328</v>
          </cell>
          <cell r="DG105">
            <v>35398107.925865427</v>
          </cell>
          <cell r="DH105">
            <v>0.96371748638960064</v>
          </cell>
          <cell r="DI105" t="str">
            <v>C</v>
          </cell>
        </row>
        <row r="106">
          <cell r="D106" t="str">
            <v>ZFRGAL</v>
          </cell>
          <cell r="E106">
            <v>735</v>
          </cell>
          <cell r="F106">
            <v>111</v>
          </cell>
          <cell r="G106">
            <v>111</v>
          </cell>
          <cell r="H106">
            <v>111</v>
          </cell>
          <cell r="I106">
            <v>111</v>
          </cell>
          <cell r="J106">
            <v>111</v>
          </cell>
          <cell r="K106">
            <v>242.11711711711712</v>
          </cell>
          <cell r="L106">
            <v>124.93243243243244</v>
          </cell>
          <cell r="M106">
            <v>145.27027027027026</v>
          </cell>
          <cell r="N106">
            <v>80.382882882882882</v>
          </cell>
          <cell r="O106">
            <v>106.53153153153153</v>
          </cell>
          <cell r="P106">
            <v>151.08108108108109</v>
          </cell>
          <cell r="Q106">
            <v>115.24774774774775</v>
          </cell>
          <cell r="R106">
            <v>88.130630630630634</v>
          </cell>
          <cell r="S106">
            <v>238.24324324324326</v>
          </cell>
          <cell r="T106">
            <v>111.0945945945946</v>
          </cell>
          <cell r="U106">
            <v>143</v>
          </cell>
          <cell r="V106">
            <v>126.06306306306307</v>
          </cell>
          <cell r="W106">
            <v>168.18918918918919</v>
          </cell>
          <cell r="X106">
            <v>119.31531531531532</v>
          </cell>
          <cell r="Y106">
            <v>241.12612612612614</v>
          </cell>
          <cell r="Z106">
            <v>16.157657657657658</v>
          </cell>
          <cell r="AA106">
            <v>143.03153153153153</v>
          </cell>
          <cell r="AB106">
            <v>131.37837837837839</v>
          </cell>
          <cell r="AC106">
            <v>158</v>
          </cell>
          <cell r="AD106">
            <v>60</v>
          </cell>
          <cell r="AE106">
            <v>111</v>
          </cell>
          <cell r="AF106">
            <v>110</v>
          </cell>
          <cell r="AG106">
            <v>120</v>
          </cell>
          <cell r="AH106">
            <v>186.09459459459458</v>
          </cell>
          <cell r="AI106">
            <v>187.29729729729729</v>
          </cell>
          <cell r="AJ106">
            <v>119.66216216216216</v>
          </cell>
          <cell r="AK106">
            <v>209.14864864864865</v>
          </cell>
          <cell r="AL106">
            <v>164.40540540540542</v>
          </cell>
          <cell r="AM106">
            <v>22.891891891891891</v>
          </cell>
          <cell r="AN106">
            <v>231.64054054054051</v>
          </cell>
          <cell r="AO106">
            <v>232.72297297297297</v>
          </cell>
          <cell r="AP106">
            <v>208.90945945945944</v>
          </cell>
          <cell r="AQ106">
            <v>230.55810810810814</v>
          </cell>
          <cell r="AR106">
            <v>264.76216216216216</v>
          </cell>
          <cell r="AS106">
            <v>201.33243243243248</v>
          </cell>
          <cell r="AT106">
            <v>169.94189189189188</v>
          </cell>
          <cell r="AU106">
            <v>265.19594594594594</v>
          </cell>
          <cell r="AV106">
            <v>183.92612612612612</v>
          </cell>
          <cell r="AW106">
            <v>262.2162162162162</v>
          </cell>
          <cell r="AX106">
            <v>224.56246246246246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40.352852852852855</v>
          </cell>
          <cell r="BE106">
            <v>20.822072072072071</v>
          </cell>
          <cell r="BF106">
            <v>24.211711711711711</v>
          </cell>
          <cell r="BG106">
            <v>13.397147147147146</v>
          </cell>
          <cell r="BH106">
            <v>17.755255255255253</v>
          </cell>
          <cell r="BI106">
            <v>25.180180180180184</v>
          </cell>
          <cell r="BJ106">
            <v>19.207957957957959</v>
          </cell>
          <cell r="BK106">
            <v>14.688438438438439</v>
          </cell>
          <cell r="BL106">
            <v>39.707207207207212</v>
          </cell>
          <cell r="BM106">
            <v>18.515765765765767</v>
          </cell>
          <cell r="BN106">
            <v>23.833333333333332</v>
          </cell>
          <cell r="BO106">
            <v>21.01051051051051</v>
          </cell>
          <cell r="BP106">
            <v>28.031531531531531</v>
          </cell>
          <cell r="BQ106">
            <v>19.885885885885887</v>
          </cell>
          <cell r="BR106">
            <v>40.187687687687692</v>
          </cell>
          <cell r="BS106">
            <v>2.6929429429429432</v>
          </cell>
          <cell r="BT106">
            <v>23.838588588588589</v>
          </cell>
          <cell r="BU106">
            <v>21.896396396396398</v>
          </cell>
          <cell r="BV106">
            <v>26.333333333333332</v>
          </cell>
          <cell r="BW106">
            <v>10</v>
          </cell>
          <cell r="BX106">
            <v>18.5</v>
          </cell>
          <cell r="BY106">
            <v>18.333333333333332</v>
          </cell>
          <cell r="BZ106">
            <v>20</v>
          </cell>
          <cell r="CA106">
            <v>31.015765765765764</v>
          </cell>
          <cell r="CB106">
            <v>31.216216216216214</v>
          </cell>
          <cell r="CC106">
            <v>19.943693693693692</v>
          </cell>
          <cell r="CD106">
            <v>34.858108108108105</v>
          </cell>
          <cell r="CE106">
            <v>27.400900900900904</v>
          </cell>
          <cell r="CF106">
            <v>3.8153153153153152</v>
          </cell>
          <cell r="CG106">
            <v>38.606756756756752</v>
          </cell>
          <cell r="CH106">
            <v>38.787162162162161</v>
          </cell>
          <cell r="CI106">
            <v>34.818243243243238</v>
          </cell>
          <cell r="CJ106">
            <v>38.426351351351357</v>
          </cell>
          <cell r="CK106">
            <v>44.127027027027026</v>
          </cell>
          <cell r="CL106">
            <v>33.555405405405416</v>
          </cell>
          <cell r="CM106">
            <v>28.323648648648646</v>
          </cell>
          <cell r="CN106">
            <v>44.199324324324323</v>
          </cell>
          <cell r="CO106">
            <v>30.654354354354354</v>
          </cell>
          <cell r="CP106">
            <v>43.702702702702702</v>
          </cell>
          <cell r="CQ106">
            <v>37.42707707707708</v>
          </cell>
          <cell r="CR106">
            <v>37.42706298828125</v>
          </cell>
          <cell r="CS106">
            <v>39.518793793793797</v>
          </cell>
          <cell r="CT106">
            <v>36.108108108108112</v>
          </cell>
          <cell r="CU106">
            <v>33.868099349349357</v>
          </cell>
          <cell r="CV106">
            <v>6.3936936936936952</v>
          </cell>
          <cell r="CW106">
            <v>34.392442442442437</v>
          </cell>
          <cell r="CX106">
            <v>29.714414414414417</v>
          </cell>
          <cell r="CY106">
            <v>33.131049799799804</v>
          </cell>
          <cell r="DA106" t="str">
            <v>ZFRGAL</v>
          </cell>
          <cell r="DB106">
            <v>27.400900900900901</v>
          </cell>
          <cell r="DC106">
            <v>36.108108108108112</v>
          </cell>
          <cell r="DD106">
            <v>36.108108108108112</v>
          </cell>
          <cell r="DE106">
            <v>8.7072072072072118</v>
          </cell>
          <cell r="DF106">
            <v>26539.459459459464</v>
          </cell>
          <cell r="DG106">
            <v>35424647.385324888</v>
          </cell>
          <cell r="DH106">
            <v>0.96444002617093516</v>
          </cell>
          <cell r="DI106" t="str">
            <v>C</v>
          </cell>
        </row>
        <row r="107">
          <cell r="D107" t="str">
            <v>SPH125</v>
          </cell>
          <cell r="E107">
            <v>1644</v>
          </cell>
          <cell r="F107">
            <v>32.65</v>
          </cell>
          <cell r="G107">
            <v>32.649993896484375</v>
          </cell>
          <cell r="H107">
            <v>32.649993896484375</v>
          </cell>
          <cell r="I107">
            <v>32.649993896484375</v>
          </cell>
          <cell r="J107">
            <v>32.649993896484375</v>
          </cell>
          <cell r="K107">
            <v>2347</v>
          </cell>
          <cell r="L107">
            <v>1936.0000000000002</v>
          </cell>
          <cell r="M107">
            <v>3073</v>
          </cell>
          <cell r="N107">
            <v>1446</v>
          </cell>
          <cell r="O107">
            <v>2886</v>
          </cell>
          <cell r="P107">
            <v>1964</v>
          </cell>
          <cell r="Q107">
            <v>1964</v>
          </cell>
          <cell r="R107">
            <v>1103</v>
          </cell>
          <cell r="S107">
            <v>1820</v>
          </cell>
          <cell r="T107">
            <v>1987.0000000000002</v>
          </cell>
          <cell r="U107">
            <v>1441</v>
          </cell>
          <cell r="V107">
            <v>2029.0000000000002</v>
          </cell>
          <cell r="W107">
            <v>1648</v>
          </cell>
          <cell r="X107">
            <v>2421</v>
          </cell>
          <cell r="Y107">
            <v>1489</v>
          </cell>
          <cell r="Z107">
            <v>2146</v>
          </cell>
          <cell r="AA107">
            <v>1633</v>
          </cell>
          <cell r="AB107">
            <v>2069.0000000000009</v>
          </cell>
          <cell r="AC107">
            <v>2100.9999999999977</v>
          </cell>
          <cell r="AD107">
            <v>1382.0000000000002</v>
          </cell>
          <cell r="AE107">
            <v>1428.9999999999998</v>
          </cell>
          <cell r="AF107">
            <v>1472.0000000000009</v>
          </cell>
          <cell r="AG107">
            <v>1837.0000000000005</v>
          </cell>
          <cell r="AH107">
            <v>1573.0000000000011</v>
          </cell>
          <cell r="AI107">
            <v>2457.9999999999995</v>
          </cell>
          <cell r="AJ107">
            <v>1970</v>
          </cell>
          <cell r="AK107">
            <v>1529.9999999999995</v>
          </cell>
          <cell r="AL107">
            <v>1537.0000000000007</v>
          </cell>
          <cell r="AM107">
            <v>1923.0000000000011</v>
          </cell>
          <cell r="AN107">
            <v>1245.9999999999998</v>
          </cell>
          <cell r="AO107">
            <v>1642.0000000000005</v>
          </cell>
          <cell r="AP107">
            <v>1966.0000000000007</v>
          </cell>
          <cell r="AQ107">
            <v>1504.0000000000007</v>
          </cell>
          <cell r="AR107">
            <v>1498.9004594180708</v>
          </cell>
          <cell r="AS107">
            <v>1397.9604900459424</v>
          </cell>
          <cell r="AT107">
            <v>1539.0202143950996</v>
          </cell>
          <cell r="AU107">
            <v>1620.3408882082699</v>
          </cell>
          <cell r="AV107">
            <v>1966.9203675344565</v>
          </cell>
          <cell r="AW107">
            <v>2293.7206738131717</v>
          </cell>
          <cell r="AX107">
            <v>1719.477182235835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48.895833333333336</v>
          </cell>
          <cell r="BE107">
            <v>40.333333333333336</v>
          </cell>
          <cell r="BF107">
            <v>64.020833333333329</v>
          </cell>
          <cell r="BG107">
            <v>30.125</v>
          </cell>
          <cell r="BH107">
            <v>60.125</v>
          </cell>
          <cell r="BI107">
            <v>40.916666666666664</v>
          </cell>
          <cell r="BJ107">
            <v>40.916666666666664</v>
          </cell>
          <cell r="BK107">
            <v>22.979166666666668</v>
          </cell>
          <cell r="BL107">
            <v>37.916666666666664</v>
          </cell>
          <cell r="BM107">
            <v>41.395833333333336</v>
          </cell>
          <cell r="BN107">
            <v>30.020833333333332</v>
          </cell>
          <cell r="BO107">
            <v>42.270833333333336</v>
          </cell>
          <cell r="BP107">
            <v>34.333333333333336</v>
          </cell>
          <cell r="BQ107">
            <v>50.4375</v>
          </cell>
          <cell r="BR107">
            <v>31.020833333333332</v>
          </cell>
          <cell r="BS107">
            <v>44.708333333333336</v>
          </cell>
          <cell r="BT107">
            <v>34.020833333333336</v>
          </cell>
          <cell r="BU107">
            <v>43.104166666666686</v>
          </cell>
          <cell r="BV107">
            <v>43.770833333333286</v>
          </cell>
          <cell r="BW107">
            <v>28.791666666666671</v>
          </cell>
          <cell r="BX107">
            <v>29.770833333333329</v>
          </cell>
          <cell r="BY107">
            <v>30.666666666666686</v>
          </cell>
          <cell r="BZ107">
            <v>38.270833333333343</v>
          </cell>
          <cell r="CA107">
            <v>32.770833333333357</v>
          </cell>
          <cell r="CB107">
            <v>51.208333333333321</v>
          </cell>
          <cell r="CC107">
            <v>41.041666666666664</v>
          </cell>
          <cell r="CD107">
            <v>31.874999999999989</v>
          </cell>
          <cell r="CE107">
            <v>32.02083333333335</v>
          </cell>
          <cell r="CF107">
            <v>40.062500000000021</v>
          </cell>
          <cell r="CG107">
            <v>25.958333333333329</v>
          </cell>
          <cell r="CH107">
            <v>34.208333333333343</v>
          </cell>
          <cell r="CI107">
            <v>40.95833333333335</v>
          </cell>
          <cell r="CJ107">
            <v>31.333333333333346</v>
          </cell>
          <cell r="CK107">
            <v>31.227092904543142</v>
          </cell>
          <cell r="CL107">
            <v>29.124176875957133</v>
          </cell>
          <cell r="CM107">
            <v>32.062921133231242</v>
          </cell>
          <cell r="CN107">
            <v>33.757101837672288</v>
          </cell>
          <cell r="CO107">
            <v>40.977507656967845</v>
          </cell>
          <cell r="CP107">
            <v>47.785847371107742</v>
          </cell>
          <cell r="CQ107">
            <v>35.822441296579896</v>
          </cell>
          <cell r="CR107">
            <v>35.822418212890625</v>
          </cell>
          <cell r="CS107">
            <v>40.840152288582622</v>
          </cell>
          <cell r="CT107">
            <v>30.936881061766215</v>
          </cell>
          <cell r="CU107">
            <v>34.956359537178848</v>
          </cell>
          <cell r="CV107">
            <v>-3.2436744937893494</v>
          </cell>
          <cell r="CW107">
            <v>35.59917687595712</v>
          </cell>
          <cell r="CX107">
            <v>34.180555555555564</v>
          </cell>
          <cell r="CY107">
            <v>33.630455589586525</v>
          </cell>
          <cell r="DA107" t="str">
            <v>SPH125</v>
          </cell>
          <cell r="DB107">
            <v>34.979166666666671</v>
          </cell>
          <cell r="DC107">
            <v>34.180555555555564</v>
          </cell>
          <cell r="DD107">
            <v>34.979166666666671</v>
          </cell>
          <cell r="DE107">
            <v>-0.79861111111110716</v>
          </cell>
          <cell r="DF107">
            <v>57505.750000000007</v>
          </cell>
          <cell r="DG107">
            <v>35482153.135324888</v>
          </cell>
          <cell r="DH107">
            <v>0.96600562670978363</v>
          </cell>
          <cell r="DI107" t="str">
            <v>C</v>
          </cell>
        </row>
        <row r="108">
          <cell r="D108" t="str">
            <v>LDM125</v>
          </cell>
          <cell r="E108">
            <v>1176</v>
          </cell>
          <cell r="F108">
            <v>46.25</v>
          </cell>
          <cell r="G108">
            <v>46.25</v>
          </cell>
          <cell r="H108">
            <v>46.25</v>
          </cell>
          <cell r="I108">
            <v>46.25</v>
          </cell>
          <cell r="J108">
            <v>46.25</v>
          </cell>
          <cell r="K108">
            <v>405</v>
          </cell>
          <cell r="L108">
            <v>450</v>
          </cell>
          <cell r="M108">
            <v>572</v>
          </cell>
          <cell r="N108">
            <v>802</v>
          </cell>
          <cell r="O108">
            <v>376</v>
          </cell>
          <cell r="P108">
            <v>431</v>
          </cell>
          <cell r="Q108">
            <v>283</v>
          </cell>
          <cell r="R108">
            <v>523</v>
          </cell>
          <cell r="S108">
            <v>883</v>
          </cell>
          <cell r="T108">
            <v>600</v>
          </cell>
          <cell r="U108">
            <v>314</v>
          </cell>
          <cell r="V108">
            <v>323</v>
          </cell>
          <cell r="W108">
            <v>265</v>
          </cell>
          <cell r="X108">
            <v>312</v>
          </cell>
          <cell r="Y108">
            <v>500</v>
          </cell>
          <cell r="Z108">
            <v>382</v>
          </cell>
          <cell r="AA108">
            <v>9</v>
          </cell>
          <cell r="AB108">
            <v>488</v>
          </cell>
          <cell r="AC108">
            <v>532</v>
          </cell>
          <cell r="AD108">
            <v>72</v>
          </cell>
          <cell r="AE108">
            <v>247</v>
          </cell>
          <cell r="AF108">
            <v>218</v>
          </cell>
          <cell r="AG108">
            <v>498</v>
          </cell>
          <cell r="AH108">
            <v>325</v>
          </cell>
          <cell r="AI108">
            <v>533</v>
          </cell>
          <cell r="AJ108">
            <v>578</v>
          </cell>
          <cell r="AK108">
            <v>579</v>
          </cell>
          <cell r="AL108">
            <v>850.0214054054054</v>
          </cell>
          <cell r="AM108">
            <v>878</v>
          </cell>
          <cell r="AN108">
            <v>991</v>
          </cell>
          <cell r="AO108">
            <v>719</v>
          </cell>
          <cell r="AP108">
            <v>1003</v>
          </cell>
          <cell r="AQ108">
            <v>817</v>
          </cell>
          <cell r="AR108">
            <v>719.24</v>
          </cell>
          <cell r="AS108">
            <v>709.2</v>
          </cell>
          <cell r="AT108">
            <v>943.10551351351342</v>
          </cell>
          <cell r="AU108">
            <v>661.63135135135133</v>
          </cell>
          <cell r="AV108">
            <v>596.47567567567569</v>
          </cell>
          <cell r="AW108">
            <v>885.8988108108108</v>
          </cell>
          <cell r="AX108">
            <v>752.59189189189192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16.875</v>
          </cell>
          <cell r="BE108">
            <v>18.75</v>
          </cell>
          <cell r="BF108">
            <v>23.833333333333332</v>
          </cell>
          <cell r="BG108">
            <v>33.416666666666664</v>
          </cell>
          <cell r="BH108">
            <v>15.666666666666666</v>
          </cell>
          <cell r="BI108">
            <v>17.958333333333332</v>
          </cell>
          <cell r="BJ108">
            <v>11.791666666666666</v>
          </cell>
          <cell r="BK108">
            <v>21.791666666666668</v>
          </cell>
          <cell r="BL108">
            <v>36.791666666666664</v>
          </cell>
          <cell r="BM108">
            <v>25</v>
          </cell>
          <cell r="BN108">
            <v>13.083333333333334</v>
          </cell>
          <cell r="BO108">
            <v>13.458333333333334</v>
          </cell>
          <cell r="BP108">
            <v>11.041666666666666</v>
          </cell>
          <cell r="BQ108">
            <v>13</v>
          </cell>
          <cell r="BR108">
            <v>20.833333333333332</v>
          </cell>
          <cell r="BS108">
            <v>15.916666666666666</v>
          </cell>
          <cell r="BT108">
            <v>0.375</v>
          </cell>
          <cell r="BU108">
            <v>20.333333333333332</v>
          </cell>
          <cell r="BV108">
            <v>22.166666666666668</v>
          </cell>
          <cell r="BW108">
            <v>3</v>
          </cell>
          <cell r="BX108">
            <v>10.291666666666666</v>
          </cell>
          <cell r="BY108">
            <v>9.0833333333333339</v>
          </cell>
          <cell r="BZ108">
            <v>20.75</v>
          </cell>
          <cell r="CA108">
            <v>13.541666666666666</v>
          </cell>
          <cell r="CB108">
            <v>22.208333333333332</v>
          </cell>
          <cell r="CC108">
            <v>24.083333333333332</v>
          </cell>
          <cell r="CD108">
            <v>24.125</v>
          </cell>
          <cell r="CE108">
            <v>35.417558558558561</v>
          </cell>
          <cell r="CF108">
            <v>36.583333333333336</v>
          </cell>
          <cell r="CG108">
            <v>41.291666666666664</v>
          </cell>
          <cell r="CH108">
            <v>29.958333333333332</v>
          </cell>
          <cell r="CI108">
            <v>41.791666666666664</v>
          </cell>
          <cell r="CJ108">
            <v>34.041666666666664</v>
          </cell>
          <cell r="CK108">
            <v>29.968333333333334</v>
          </cell>
          <cell r="CL108">
            <v>29.55</v>
          </cell>
          <cell r="CM108">
            <v>39.296063063063059</v>
          </cell>
          <cell r="CN108">
            <v>27.567972972972971</v>
          </cell>
          <cell r="CO108">
            <v>24.853153153153155</v>
          </cell>
          <cell r="CP108">
            <v>36.91245045045045</v>
          </cell>
          <cell r="CQ108">
            <v>31.357995495495491</v>
          </cell>
          <cell r="CR108">
            <v>31.357986450195313</v>
          </cell>
          <cell r="CS108">
            <v>29.77785885885886</v>
          </cell>
          <cell r="CT108">
            <v>33.214015765765765</v>
          </cell>
          <cell r="CU108">
            <v>33.93601651651651</v>
          </cell>
          <cell r="CV108">
            <v>-1.647243993993996</v>
          </cell>
          <cell r="CW108">
            <v>30.572396396396396</v>
          </cell>
          <cell r="CX108">
            <v>34.861259759759761</v>
          </cell>
          <cell r="CY108">
            <v>32.870395645645644</v>
          </cell>
          <cell r="DA108" t="str">
            <v>LDM125</v>
          </cell>
          <cell r="DB108">
            <v>27.875297297297298</v>
          </cell>
          <cell r="DC108">
            <v>34.861259759759761</v>
          </cell>
          <cell r="DD108">
            <v>34.861259759759761</v>
          </cell>
          <cell r="DE108">
            <v>6.9859624624624637</v>
          </cell>
          <cell r="DF108">
            <v>40996.841477477479</v>
          </cell>
          <cell r="DG108">
            <v>35523149.976802364</v>
          </cell>
          <cell r="DH108">
            <v>0.96712177034947566</v>
          </cell>
          <cell r="DI108" t="str">
            <v>C</v>
          </cell>
        </row>
        <row r="109">
          <cell r="D109" t="str">
            <v>LRN075</v>
          </cell>
          <cell r="E109">
            <v>848.40000000000009</v>
          </cell>
          <cell r="F109">
            <v>32.950000000000003</v>
          </cell>
          <cell r="G109">
            <v>32.949981689453125</v>
          </cell>
          <cell r="H109">
            <v>32.949981689453125</v>
          </cell>
          <cell r="I109">
            <v>32.949981689453125</v>
          </cell>
          <cell r="J109">
            <v>32.949981689453125</v>
          </cell>
          <cell r="K109">
            <v>551</v>
          </cell>
          <cell r="L109">
            <v>828.99999999999989</v>
          </cell>
          <cell r="M109">
            <v>836</v>
          </cell>
          <cell r="N109">
            <v>868.99999999999989</v>
          </cell>
          <cell r="O109">
            <v>682</v>
          </cell>
          <cell r="P109">
            <v>957.99999999999989</v>
          </cell>
          <cell r="Q109">
            <v>717.99999999999989</v>
          </cell>
          <cell r="R109">
            <v>456.99999999999994</v>
          </cell>
          <cell r="S109">
            <v>844.99999999999989</v>
          </cell>
          <cell r="T109">
            <v>215.99999999999997</v>
          </cell>
          <cell r="U109">
            <v>598.99999999999989</v>
          </cell>
          <cell r="V109">
            <v>336.99999999999994</v>
          </cell>
          <cell r="W109">
            <v>597.99999999999989</v>
          </cell>
          <cell r="X109">
            <v>812</v>
          </cell>
          <cell r="Y109">
            <v>628.99999999999989</v>
          </cell>
          <cell r="Z109">
            <v>1007</v>
          </cell>
          <cell r="AA109">
            <v>824.99999999999989</v>
          </cell>
          <cell r="AB109">
            <v>760.00000000000011</v>
          </cell>
          <cell r="AC109">
            <v>730.99999999999989</v>
          </cell>
          <cell r="AD109">
            <v>522</v>
          </cell>
          <cell r="AE109">
            <v>607.00000000000011</v>
          </cell>
          <cell r="AF109">
            <v>467.99999999999994</v>
          </cell>
          <cell r="AG109">
            <v>774.00000000000023</v>
          </cell>
          <cell r="AH109">
            <v>674</v>
          </cell>
          <cell r="AI109">
            <v>468.99999999999994</v>
          </cell>
          <cell r="AJ109">
            <v>615</v>
          </cell>
          <cell r="AK109">
            <v>667.19119878603931</v>
          </cell>
          <cell r="AL109">
            <v>799.99999999999989</v>
          </cell>
          <cell r="AM109">
            <v>980.99999999999989</v>
          </cell>
          <cell r="AN109">
            <v>1122.9999999999995</v>
          </cell>
          <cell r="AO109">
            <v>915</v>
          </cell>
          <cell r="AP109">
            <v>424</v>
          </cell>
          <cell r="AQ109">
            <v>1037.9999999999995</v>
          </cell>
          <cell r="AR109">
            <v>584.10015174506816</v>
          </cell>
          <cell r="AS109">
            <v>829.95993930197267</v>
          </cell>
          <cell r="AT109">
            <v>831.53990895295908</v>
          </cell>
          <cell r="AU109">
            <v>1053.9326251896814</v>
          </cell>
          <cell r="AV109">
            <v>810.12169954476474</v>
          </cell>
          <cell r="AW109">
            <v>1283.372382397572</v>
          </cell>
          <cell r="AX109">
            <v>898.83778452200295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22.958333333333332</v>
          </cell>
          <cell r="BE109">
            <v>34.541666666666664</v>
          </cell>
          <cell r="BF109">
            <v>34.833333333333336</v>
          </cell>
          <cell r="BG109">
            <v>36.208333333333329</v>
          </cell>
          <cell r="BH109">
            <v>28.416666666666668</v>
          </cell>
          <cell r="BI109">
            <v>39.916666666666664</v>
          </cell>
          <cell r="BJ109">
            <v>29.916666666666661</v>
          </cell>
          <cell r="BK109">
            <v>19.041666666666664</v>
          </cell>
          <cell r="BL109">
            <v>35.208333333333329</v>
          </cell>
          <cell r="BM109">
            <v>8.9999999999999982</v>
          </cell>
          <cell r="BN109">
            <v>24.958333333333329</v>
          </cell>
          <cell r="BO109">
            <v>14.041666666666664</v>
          </cell>
          <cell r="BP109">
            <v>24.916666666666661</v>
          </cell>
          <cell r="BQ109">
            <v>33.833333333333336</v>
          </cell>
          <cell r="BR109">
            <v>26.208333333333329</v>
          </cell>
          <cell r="BS109">
            <v>41.958333333333336</v>
          </cell>
          <cell r="BT109">
            <v>34.374999999999993</v>
          </cell>
          <cell r="BU109">
            <v>31.666666666666671</v>
          </cell>
          <cell r="BV109">
            <v>30.458333333333329</v>
          </cell>
          <cell r="BW109">
            <v>21.75</v>
          </cell>
          <cell r="BX109">
            <v>25.291666666666671</v>
          </cell>
          <cell r="BY109">
            <v>19.499999999999996</v>
          </cell>
          <cell r="BZ109">
            <v>32.250000000000007</v>
          </cell>
          <cell r="CA109">
            <v>28.083333333333332</v>
          </cell>
          <cell r="CB109">
            <v>19.541666666666664</v>
          </cell>
          <cell r="CC109">
            <v>25.625</v>
          </cell>
          <cell r="CD109">
            <v>27.799633282751639</v>
          </cell>
          <cell r="CE109">
            <v>33.333333333333329</v>
          </cell>
          <cell r="CF109">
            <v>40.874999999999993</v>
          </cell>
          <cell r="CG109">
            <v>46.79166666666665</v>
          </cell>
          <cell r="CH109">
            <v>38.125</v>
          </cell>
          <cell r="CI109">
            <v>17.666666666666668</v>
          </cell>
          <cell r="CJ109">
            <v>43.249999999999979</v>
          </cell>
          <cell r="CK109">
            <v>24.337506322711175</v>
          </cell>
          <cell r="CL109">
            <v>34.581664137582194</v>
          </cell>
          <cell r="CM109">
            <v>34.647496206373297</v>
          </cell>
          <cell r="CN109">
            <v>43.913859382903389</v>
          </cell>
          <cell r="CO109">
            <v>33.755070814365197</v>
          </cell>
          <cell r="CP109">
            <v>53.473849266565502</v>
          </cell>
          <cell r="CQ109">
            <v>37.451574355083459</v>
          </cell>
          <cell r="CR109">
            <v>37.451568603515625</v>
          </cell>
          <cell r="CS109">
            <v>43.714259821278034</v>
          </cell>
          <cell r="CT109">
            <v>34.204166666666659</v>
          </cell>
          <cell r="CU109">
            <v>37.062592733097283</v>
          </cell>
          <cell r="CV109">
            <v>0.10561667509694672</v>
          </cell>
          <cell r="CW109">
            <v>37.438808801213959</v>
          </cell>
          <cell r="CX109">
            <v>34.098549991569712</v>
          </cell>
          <cell r="CY109">
            <v>34.923074734446125</v>
          </cell>
          <cell r="DA109" t="str">
            <v>LRN075</v>
          </cell>
          <cell r="DB109">
            <v>28.919322205361652</v>
          </cell>
          <cell r="DC109">
            <v>34.204166666666659</v>
          </cell>
          <cell r="DD109">
            <v>34.204166666666659</v>
          </cell>
          <cell r="DE109">
            <v>5.2848444613050063</v>
          </cell>
          <cell r="DF109">
            <v>29018.814999999995</v>
          </cell>
          <cell r="DG109">
            <v>35552168.791802362</v>
          </cell>
          <cell r="DH109">
            <v>0.96791181086543687</v>
          </cell>
          <cell r="DI109" t="str">
            <v>C</v>
          </cell>
        </row>
        <row r="110">
          <cell r="D110" t="str">
            <v>LSE125</v>
          </cell>
          <cell r="E110">
            <v>1176</v>
          </cell>
          <cell r="F110">
            <v>46.25</v>
          </cell>
          <cell r="G110">
            <v>46.25</v>
          </cell>
          <cell r="H110">
            <v>46.25</v>
          </cell>
          <cell r="I110">
            <v>46.25</v>
          </cell>
          <cell r="J110">
            <v>46.25</v>
          </cell>
          <cell r="K110">
            <v>658</v>
          </cell>
          <cell r="L110">
            <v>370</v>
          </cell>
          <cell r="M110">
            <v>937</v>
          </cell>
          <cell r="N110">
            <v>785</v>
          </cell>
          <cell r="O110">
            <v>416</v>
          </cell>
          <cell r="P110">
            <v>277</v>
          </cell>
          <cell r="Q110">
            <v>290</v>
          </cell>
          <cell r="R110">
            <v>521</v>
          </cell>
          <cell r="S110">
            <v>686</v>
          </cell>
          <cell r="T110">
            <v>952</v>
          </cell>
          <cell r="U110">
            <v>320</v>
          </cell>
          <cell r="V110">
            <v>107</v>
          </cell>
          <cell r="W110">
            <v>523</v>
          </cell>
          <cell r="X110">
            <v>120</v>
          </cell>
          <cell r="Y110">
            <v>707</v>
          </cell>
          <cell r="Z110">
            <v>308</v>
          </cell>
          <cell r="AA110">
            <v>149</v>
          </cell>
          <cell r="AB110">
            <v>478</v>
          </cell>
          <cell r="AC110">
            <v>444</v>
          </cell>
          <cell r="AD110">
            <v>203</v>
          </cell>
          <cell r="AE110">
            <v>234</v>
          </cell>
          <cell r="AF110">
            <v>337</v>
          </cell>
          <cell r="AG110">
            <v>640</v>
          </cell>
          <cell r="AH110">
            <v>303</v>
          </cell>
          <cell r="AI110">
            <v>495</v>
          </cell>
          <cell r="AJ110">
            <v>513</v>
          </cell>
          <cell r="AK110">
            <v>746</v>
          </cell>
          <cell r="AL110">
            <v>821</v>
          </cell>
          <cell r="AM110">
            <v>844</v>
          </cell>
          <cell r="AN110">
            <v>1123</v>
          </cell>
          <cell r="AO110">
            <v>660</v>
          </cell>
          <cell r="AP110">
            <v>697</v>
          </cell>
          <cell r="AQ110">
            <v>642</v>
          </cell>
          <cell r="AR110">
            <v>487.23999999999995</v>
          </cell>
          <cell r="AS110">
            <v>433.12</v>
          </cell>
          <cell r="AT110">
            <v>1244.1703783783782</v>
          </cell>
          <cell r="AU110">
            <v>745.53124324324313</v>
          </cell>
          <cell r="AV110">
            <v>631.56497297297301</v>
          </cell>
          <cell r="AW110">
            <v>1208.9491891891894</v>
          </cell>
          <cell r="AX110">
            <v>791.76263063063061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27.416666666666668</v>
          </cell>
          <cell r="BE110">
            <v>15.416666666666666</v>
          </cell>
          <cell r="BF110">
            <v>39.041666666666664</v>
          </cell>
          <cell r="BG110">
            <v>32.708333333333336</v>
          </cell>
          <cell r="BH110">
            <v>17.333333333333332</v>
          </cell>
          <cell r="BI110">
            <v>11.541666666666666</v>
          </cell>
          <cell r="BJ110">
            <v>12.083333333333334</v>
          </cell>
          <cell r="BK110">
            <v>21.708333333333332</v>
          </cell>
          <cell r="BL110">
            <v>28.583333333333332</v>
          </cell>
          <cell r="BM110">
            <v>39.666666666666664</v>
          </cell>
          <cell r="BN110">
            <v>13.333333333333334</v>
          </cell>
          <cell r="BO110">
            <v>4.458333333333333</v>
          </cell>
          <cell r="BP110">
            <v>21.791666666666668</v>
          </cell>
          <cell r="BQ110">
            <v>5</v>
          </cell>
          <cell r="BR110">
            <v>29.458333333333332</v>
          </cell>
          <cell r="BS110">
            <v>12.833333333333334</v>
          </cell>
          <cell r="BT110">
            <v>6.208333333333333</v>
          </cell>
          <cell r="BU110">
            <v>19.916666666666668</v>
          </cell>
          <cell r="BV110">
            <v>18.5</v>
          </cell>
          <cell r="BW110">
            <v>8.4583333333333339</v>
          </cell>
          <cell r="BX110">
            <v>9.75</v>
          </cell>
          <cell r="BY110">
            <v>14.041666666666666</v>
          </cell>
          <cell r="BZ110">
            <v>26.666666666666668</v>
          </cell>
          <cell r="CA110">
            <v>12.625</v>
          </cell>
          <cell r="CB110">
            <v>20.625</v>
          </cell>
          <cell r="CC110">
            <v>21.375</v>
          </cell>
          <cell r="CD110">
            <v>31.083333333333332</v>
          </cell>
          <cell r="CE110">
            <v>34.208333333333336</v>
          </cell>
          <cell r="CF110">
            <v>35.166666666666664</v>
          </cell>
          <cell r="CG110">
            <v>46.791666666666664</v>
          </cell>
          <cell r="CH110">
            <v>27.5</v>
          </cell>
          <cell r="CI110">
            <v>29.041666666666668</v>
          </cell>
          <cell r="CJ110">
            <v>26.75</v>
          </cell>
          <cell r="CK110">
            <v>20.301666666666666</v>
          </cell>
          <cell r="CL110">
            <v>18.046666666666667</v>
          </cell>
          <cell r="CM110">
            <v>51.840432432432429</v>
          </cell>
          <cell r="CN110">
            <v>31.063801801801798</v>
          </cell>
          <cell r="CO110">
            <v>26.315207207207209</v>
          </cell>
          <cell r="CP110">
            <v>50.372882882882891</v>
          </cell>
          <cell r="CQ110">
            <v>32.990109609609611</v>
          </cell>
          <cell r="CR110">
            <v>32.990081787109375</v>
          </cell>
          <cell r="CS110">
            <v>35.917297297297303</v>
          </cell>
          <cell r="CT110">
            <v>29.234691441441441</v>
          </cell>
          <cell r="CU110">
            <v>33.116582582582581</v>
          </cell>
          <cell r="CV110">
            <v>-4.7305863363363372</v>
          </cell>
          <cell r="CW110">
            <v>36.406480480480475</v>
          </cell>
          <cell r="CX110">
            <v>33.965277777777779</v>
          </cell>
          <cell r="CY110">
            <v>31.509120120120116</v>
          </cell>
          <cell r="DA110" t="str">
            <v>LSE125</v>
          </cell>
          <cell r="DB110">
            <v>28.888888888888889</v>
          </cell>
          <cell r="DC110">
            <v>33.965277777777779</v>
          </cell>
          <cell r="DD110">
            <v>33.965277777777779</v>
          </cell>
          <cell r="DE110">
            <v>5.0763888888888893</v>
          </cell>
          <cell r="DF110">
            <v>39943.166666666664</v>
          </cell>
          <cell r="DG110">
            <v>35592111.958469026</v>
          </cell>
          <cell r="DH110">
            <v>0.96899926808939518</v>
          </cell>
          <cell r="DI110" t="str">
            <v>C</v>
          </cell>
        </row>
        <row r="111">
          <cell r="D111" t="str">
            <v>LRU125</v>
          </cell>
          <cell r="E111">
            <v>1176</v>
          </cell>
          <cell r="F111">
            <v>49</v>
          </cell>
          <cell r="G111">
            <v>49</v>
          </cell>
          <cell r="H111">
            <v>49</v>
          </cell>
          <cell r="I111">
            <v>49</v>
          </cell>
          <cell r="J111">
            <v>49</v>
          </cell>
          <cell r="K111">
            <v>49</v>
          </cell>
          <cell r="L111">
            <v>49</v>
          </cell>
          <cell r="M111">
            <v>49</v>
          </cell>
          <cell r="N111">
            <v>49</v>
          </cell>
          <cell r="O111">
            <v>49</v>
          </cell>
          <cell r="P111">
            <v>49</v>
          </cell>
          <cell r="Q111">
            <v>49</v>
          </cell>
          <cell r="R111">
            <v>49</v>
          </cell>
          <cell r="S111">
            <v>49</v>
          </cell>
          <cell r="T111">
            <v>49</v>
          </cell>
          <cell r="U111">
            <v>49</v>
          </cell>
          <cell r="V111">
            <v>49</v>
          </cell>
          <cell r="W111">
            <v>49</v>
          </cell>
          <cell r="X111">
            <v>49</v>
          </cell>
          <cell r="Y111">
            <v>49</v>
          </cell>
          <cell r="Z111">
            <v>49</v>
          </cell>
          <cell r="AA111">
            <v>49</v>
          </cell>
          <cell r="AB111">
            <v>49</v>
          </cell>
          <cell r="AC111">
            <v>49</v>
          </cell>
          <cell r="AD111">
            <v>49</v>
          </cell>
          <cell r="AE111">
            <v>711.85306122448969</v>
          </cell>
          <cell r="AF111">
            <v>492.22857142857134</v>
          </cell>
          <cell r="AG111">
            <v>590.4816326530613</v>
          </cell>
          <cell r="AH111">
            <v>358.33469387755099</v>
          </cell>
          <cell r="AI111">
            <v>539.42857142857156</v>
          </cell>
          <cell r="AJ111">
            <v>1229.1265306122452</v>
          </cell>
          <cell r="AK111">
            <v>696.44081632653058</v>
          </cell>
          <cell r="AL111">
            <v>629.01224489795914</v>
          </cell>
          <cell r="AM111">
            <v>972.89795918367315</v>
          </cell>
          <cell r="AN111">
            <v>916.06530612244876</v>
          </cell>
          <cell r="AO111">
            <v>885.24081632653053</v>
          </cell>
          <cell r="AP111">
            <v>690.66122448979581</v>
          </cell>
          <cell r="AQ111">
            <v>378.5632653061225</v>
          </cell>
          <cell r="AR111">
            <v>443.10204081632651</v>
          </cell>
          <cell r="AS111">
            <v>624.19591836734685</v>
          </cell>
          <cell r="AT111">
            <v>811.08000000000015</v>
          </cell>
          <cell r="AU111">
            <v>366.24000000000007</v>
          </cell>
          <cell r="AV111">
            <v>547</v>
          </cell>
          <cell r="AW111">
            <v>581</v>
          </cell>
          <cell r="AX111">
            <v>562.10299319727892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29.660544217687072</v>
          </cell>
          <cell r="BY111">
            <v>20.509523809523806</v>
          </cell>
          <cell r="BZ111">
            <v>24.603401360544222</v>
          </cell>
          <cell r="CA111">
            <v>14.930612244897958</v>
          </cell>
          <cell r="CB111">
            <v>22.476190476190482</v>
          </cell>
          <cell r="CC111">
            <v>51.213605442176885</v>
          </cell>
          <cell r="CD111">
            <v>29.018367346938774</v>
          </cell>
          <cell r="CE111">
            <v>26.208843537414964</v>
          </cell>
          <cell r="CF111">
            <v>40.537414965986379</v>
          </cell>
          <cell r="CG111">
            <v>38.169387755102029</v>
          </cell>
          <cell r="CH111">
            <v>36.885034013605441</v>
          </cell>
          <cell r="CI111">
            <v>28.777551020408158</v>
          </cell>
          <cell r="CJ111">
            <v>15.773469387755105</v>
          </cell>
          <cell r="CK111">
            <v>18.462585034013603</v>
          </cell>
          <cell r="CL111">
            <v>26.00816326530612</v>
          </cell>
          <cell r="CM111">
            <v>33.795000000000009</v>
          </cell>
          <cell r="CN111">
            <v>15.260000000000003</v>
          </cell>
          <cell r="CO111">
            <v>22.791666666666668</v>
          </cell>
          <cell r="CP111">
            <v>24.208333333333332</v>
          </cell>
          <cell r="CQ111">
            <v>23.420958049886625</v>
          </cell>
          <cell r="CS111">
            <v>20.753333333333334</v>
          </cell>
          <cell r="CT111">
            <v>23.509804421768706</v>
          </cell>
          <cell r="CU111">
            <v>27.239787414965985</v>
          </cell>
          <cell r="CV111">
            <v>-9.7562953514739164</v>
          </cell>
          <cell r="CW111">
            <v>23.948888888888892</v>
          </cell>
          <cell r="CX111">
            <v>33.266099773242622</v>
          </cell>
          <cell r="CY111">
            <v>27.640623582766441</v>
          </cell>
          <cell r="DA111" t="str">
            <v>LRU125</v>
          </cell>
          <cell r="DB111">
            <v>27.875297297297298</v>
          </cell>
          <cell r="DC111">
            <v>33.266099773242622</v>
          </cell>
          <cell r="DD111">
            <v>33.266099773242622</v>
          </cell>
          <cell r="DE111">
            <v>5.3908024759453248</v>
          </cell>
          <cell r="DF111">
            <v>39120.933333333327</v>
          </cell>
          <cell r="DG111">
            <v>35631232.891802356</v>
          </cell>
          <cell r="DH111">
            <v>0.97006433991798469</v>
          </cell>
          <cell r="DI111" t="str">
            <v>C</v>
          </cell>
        </row>
        <row r="112">
          <cell r="D112" t="str">
            <v>LCK125</v>
          </cell>
          <cell r="E112">
            <v>1176</v>
          </cell>
          <cell r="F112">
            <v>47.2</v>
          </cell>
          <cell r="G112">
            <v>47.199981689453125</v>
          </cell>
          <cell r="H112">
            <v>47.199981689453125</v>
          </cell>
          <cell r="I112">
            <v>47.199981689453125</v>
          </cell>
          <cell r="J112">
            <v>47.199981689453125</v>
          </cell>
          <cell r="K112">
            <v>47.199981689453125</v>
          </cell>
          <cell r="L112">
            <v>47.199981689453125</v>
          </cell>
          <cell r="M112">
            <v>47.199981689453125</v>
          </cell>
          <cell r="N112">
            <v>47.199981689453125</v>
          </cell>
          <cell r="O112">
            <v>47.199981689453125</v>
          </cell>
          <cell r="P112">
            <v>47.199981689453125</v>
          </cell>
          <cell r="Q112">
            <v>47.199981689453125</v>
          </cell>
          <cell r="R112">
            <v>47.199981689453125</v>
          </cell>
          <cell r="S112">
            <v>47.199981689453125</v>
          </cell>
          <cell r="T112">
            <v>47.199981689453125</v>
          </cell>
          <cell r="U112">
            <v>47.199981689453125</v>
          </cell>
          <cell r="V112">
            <v>47.199981689453125</v>
          </cell>
          <cell r="W112">
            <v>47.199981689453125</v>
          </cell>
          <cell r="X112">
            <v>47.199981689453125</v>
          </cell>
          <cell r="Y112">
            <v>47.199981689453125</v>
          </cell>
          <cell r="Z112">
            <v>47.199981689453125</v>
          </cell>
          <cell r="AA112">
            <v>47.199981689453125</v>
          </cell>
          <cell r="AB112">
            <v>47.199981689453125</v>
          </cell>
          <cell r="AC112">
            <v>47.199981689453125</v>
          </cell>
          <cell r="AD112">
            <v>47.199981689453125</v>
          </cell>
          <cell r="AE112">
            <v>728.99999999999955</v>
          </cell>
          <cell r="AF112">
            <v>569.99957627118647</v>
          </cell>
          <cell r="AG112">
            <v>451.99999999999994</v>
          </cell>
          <cell r="AH112">
            <v>328</v>
          </cell>
          <cell r="AI112">
            <v>470</v>
          </cell>
          <cell r="AJ112">
            <v>1192.0000000000007</v>
          </cell>
          <cell r="AK112">
            <v>709</v>
          </cell>
          <cell r="AL112">
            <v>762.00000000000011</v>
          </cell>
          <cell r="AM112">
            <v>957</v>
          </cell>
          <cell r="AN112">
            <v>1258.9999999999995</v>
          </cell>
          <cell r="AO112">
            <v>287.99999999999994</v>
          </cell>
          <cell r="AP112">
            <v>614.00000000000011</v>
          </cell>
          <cell r="AQ112">
            <v>530</v>
          </cell>
          <cell r="AR112">
            <v>357.99999999999989</v>
          </cell>
          <cell r="AS112">
            <v>380</v>
          </cell>
          <cell r="AT112">
            <v>913.99745762711859</v>
          </cell>
          <cell r="AU112">
            <v>451.15169491525432</v>
          </cell>
          <cell r="AV112">
            <v>501.4817796610169</v>
          </cell>
          <cell r="AW112">
            <v>811.94661016949146</v>
          </cell>
          <cell r="AX112">
            <v>569.4295903954802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30.374999999999982</v>
          </cell>
          <cell r="BY112">
            <v>23.74998234463277</v>
          </cell>
          <cell r="BZ112">
            <v>18.833333333333332</v>
          </cell>
          <cell r="CA112">
            <v>13.666666666666666</v>
          </cell>
          <cell r="CB112">
            <v>19.583333333333332</v>
          </cell>
          <cell r="CC112">
            <v>49.666666666666693</v>
          </cell>
          <cell r="CD112">
            <v>29.541666666666668</v>
          </cell>
          <cell r="CE112">
            <v>31.750000000000004</v>
          </cell>
          <cell r="CF112">
            <v>39.875</v>
          </cell>
          <cell r="CG112">
            <v>52.458333333333314</v>
          </cell>
          <cell r="CH112">
            <v>11.999999999999998</v>
          </cell>
          <cell r="CI112">
            <v>25.583333333333339</v>
          </cell>
          <cell r="CJ112">
            <v>22.083333333333332</v>
          </cell>
          <cell r="CK112">
            <v>14.916666666666663</v>
          </cell>
          <cell r="CL112">
            <v>15.833333333333334</v>
          </cell>
          <cell r="CM112">
            <v>38.083227401129939</v>
          </cell>
          <cell r="CN112">
            <v>18.797987288135598</v>
          </cell>
          <cell r="CO112">
            <v>20.895074152542371</v>
          </cell>
          <cell r="CP112">
            <v>33.831108757062147</v>
          </cell>
          <cell r="CQ112">
            <v>23.72623293314501</v>
          </cell>
          <cell r="CS112">
            <v>24.508056732580041</v>
          </cell>
          <cell r="CT112">
            <v>22.729140183615819</v>
          </cell>
          <cell r="CU112">
            <v>27.175616466572503</v>
          </cell>
          <cell r="CV112">
            <v>-9.1389153719397385</v>
          </cell>
          <cell r="CW112">
            <v>25.925429613935972</v>
          </cell>
          <cell r="CX112">
            <v>31.868055555555557</v>
          </cell>
          <cell r="CY112">
            <v>26.818162959039544</v>
          </cell>
          <cell r="DA112" t="str">
            <v>LCK125</v>
          </cell>
          <cell r="DB112">
            <v>27.875297297297298</v>
          </cell>
          <cell r="DC112">
            <v>31.868055555555557</v>
          </cell>
          <cell r="DD112">
            <v>31.868055555555557</v>
          </cell>
          <cell r="DE112">
            <v>3.9927582582582595</v>
          </cell>
          <cell r="DF112">
            <v>37476.833333333336</v>
          </cell>
          <cell r="DG112">
            <v>35668709.725135691</v>
          </cell>
          <cell r="DH112">
            <v>0.97108465093837837</v>
          </cell>
          <cell r="DI112" t="str">
            <v>C</v>
          </cell>
        </row>
        <row r="113">
          <cell r="D113" t="str">
            <v>ZGC095</v>
          </cell>
          <cell r="E113">
            <v>604.80000000000007</v>
          </cell>
          <cell r="F113">
            <v>8.25</v>
          </cell>
          <cell r="G113">
            <v>8.25</v>
          </cell>
          <cell r="H113">
            <v>8.25</v>
          </cell>
          <cell r="I113">
            <v>8.25</v>
          </cell>
          <cell r="J113">
            <v>8.25</v>
          </cell>
          <cell r="K113">
            <v>4539.4411764705883</v>
          </cell>
          <cell r="L113">
            <v>2365.3235294117649</v>
          </cell>
          <cell r="M113">
            <v>3967.7647058823532</v>
          </cell>
          <cell r="N113">
            <v>3037.9411764705883</v>
          </cell>
          <cell r="O113">
            <v>2798.205882352941</v>
          </cell>
          <cell r="P113">
            <v>3497.0294117647059</v>
          </cell>
          <cell r="Q113">
            <v>3123.3529411764707</v>
          </cell>
          <cell r="R113">
            <v>2954.4705882352941</v>
          </cell>
          <cell r="S113">
            <v>3528.0882352941176</v>
          </cell>
          <cell r="T113">
            <v>2267.294117647059</v>
          </cell>
          <cell r="U113">
            <v>2773.9411764705883</v>
          </cell>
          <cell r="V113">
            <v>2083.8529411764707</v>
          </cell>
          <cell r="W113">
            <v>3386.3823529411766</v>
          </cell>
          <cell r="X113">
            <v>2983.5882352941176</v>
          </cell>
          <cell r="Y113">
            <v>2934.0882352941176</v>
          </cell>
          <cell r="Z113">
            <v>2834.1176470588234</v>
          </cell>
          <cell r="AA113">
            <v>3187.4117647058824</v>
          </cell>
          <cell r="AB113">
            <v>2515</v>
          </cell>
          <cell r="AC113">
            <v>2651.6470588235293</v>
          </cell>
          <cell r="AD113">
            <v>943.41176470588232</v>
          </cell>
          <cell r="AE113">
            <v>3177</v>
          </cell>
          <cell r="AF113">
            <v>1553.7890909090904</v>
          </cell>
          <cell r="AG113">
            <v>1906.0254545454541</v>
          </cell>
          <cell r="AH113">
            <v>1514.8206060606062</v>
          </cell>
          <cell r="AI113">
            <v>1926.0399999999988</v>
          </cell>
          <cell r="AJ113">
            <v>1578.8606060606062</v>
          </cell>
          <cell r="AK113">
            <v>2138.1284848484843</v>
          </cell>
          <cell r="AL113">
            <v>1762.9454545454539</v>
          </cell>
          <cell r="AM113">
            <v>2800.4739393939385</v>
          </cell>
          <cell r="AN113">
            <v>2698.4399999999987</v>
          </cell>
          <cell r="AO113">
            <v>2623.3999999999992</v>
          </cell>
          <cell r="AP113">
            <v>1647.8848484848481</v>
          </cell>
          <cell r="AQ113">
            <v>2424.2909090909093</v>
          </cell>
          <cell r="AR113">
            <v>2240.0630303030293</v>
          </cell>
          <cell r="AS113">
            <v>1641.3054545454545</v>
          </cell>
          <cell r="AT113">
            <v>2178.0981818181817</v>
          </cell>
          <cell r="AU113">
            <v>2639.6969696969682</v>
          </cell>
          <cell r="AV113">
            <v>2311.2363636363634</v>
          </cell>
          <cell r="AW113">
            <v>2428.4909090909077</v>
          </cell>
          <cell r="AX113">
            <v>2239.8151515151508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63.047794117647058</v>
          </cell>
          <cell r="BE113">
            <v>32.85171568627451</v>
          </cell>
          <cell r="BF113">
            <v>55.107843137254903</v>
          </cell>
          <cell r="BG113">
            <v>42.193627450980394</v>
          </cell>
          <cell r="BH113">
            <v>38.86397058823529</v>
          </cell>
          <cell r="BI113">
            <v>48.569852941176471</v>
          </cell>
          <cell r="BJ113">
            <v>43.379901960784316</v>
          </cell>
          <cell r="BK113">
            <v>41.034313725490193</v>
          </cell>
          <cell r="BL113">
            <v>49.001225490196077</v>
          </cell>
          <cell r="BM113">
            <v>31.490196078431374</v>
          </cell>
          <cell r="BN113">
            <v>38.526960784313729</v>
          </cell>
          <cell r="BO113">
            <v>28.942401960784316</v>
          </cell>
          <cell r="BP113">
            <v>47.033088235294116</v>
          </cell>
          <cell r="BQ113">
            <v>41.438725490196077</v>
          </cell>
          <cell r="BR113">
            <v>40.751225490196077</v>
          </cell>
          <cell r="BS113">
            <v>39.362745098039213</v>
          </cell>
          <cell r="BT113">
            <v>44.269607843137258</v>
          </cell>
          <cell r="BU113">
            <v>34.930555555555557</v>
          </cell>
          <cell r="BV113">
            <v>36.828431372549019</v>
          </cell>
          <cell r="BW113">
            <v>13.102941176470587</v>
          </cell>
          <cell r="BX113">
            <v>44.125</v>
          </cell>
          <cell r="BY113">
            <v>21.580404040404034</v>
          </cell>
          <cell r="BZ113">
            <v>26.472575757575751</v>
          </cell>
          <cell r="CA113">
            <v>21.039175084175085</v>
          </cell>
          <cell r="CB113">
            <v>26.75055555555554</v>
          </cell>
          <cell r="CC113">
            <v>21.928619528619532</v>
          </cell>
          <cell r="CD113">
            <v>29.69622895622895</v>
          </cell>
          <cell r="CE113">
            <v>24.485353535353525</v>
          </cell>
          <cell r="CF113">
            <v>38.895471380471371</v>
          </cell>
          <cell r="CG113">
            <v>37.478333333333318</v>
          </cell>
          <cell r="CH113">
            <v>36.436111111111103</v>
          </cell>
          <cell r="CI113">
            <v>22.887289562289556</v>
          </cell>
          <cell r="CJ113">
            <v>33.670707070707074</v>
          </cell>
          <cell r="CK113">
            <v>31.111986531986517</v>
          </cell>
          <cell r="CL113">
            <v>22.795909090909092</v>
          </cell>
          <cell r="CM113">
            <v>30.251363636363635</v>
          </cell>
          <cell r="CN113">
            <v>36.662457912457889</v>
          </cell>
          <cell r="CO113">
            <v>32.100505050505049</v>
          </cell>
          <cell r="CP113">
            <v>33.729040404040383</v>
          </cell>
          <cell r="CQ113">
            <v>31.108543771043756</v>
          </cell>
          <cell r="CR113">
            <v>31.108535766601563</v>
          </cell>
          <cell r="CS113">
            <v>34.16400112233444</v>
          </cell>
          <cell r="CT113">
            <v>29.457491582491581</v>
          </cell>
          <cell r="CU113">
            <v>31.708710718294046</v>
          </cell>
          <cell r="CV113">
            <v>-2.1889730639730587</v>
          </cell>
          <cell r="CW113">
            <v>33.004775533108855</v>
          </cell>
          <cell r="CX113">
            <v>31.64646464646464</v>
          </cell>
          <cell r="CY113">
            <v>31.372643097643092</v>
          </cell>
          <cell r="DA113" t="str">
            <v>ZGC095</v>
          </cell>
          <cell r="DB113">
            <v>25.370067340067337</v>
          </cell>
          <cell r="DC113">
            <v>31.64646464646464</v>
          </cell>
          <cell r="DD113">
            <v>31.64646464646464</v>
          </cell>
          <cell r="DE113">
            <v>6.2763973063973033</v>
          </cell>
          <cell r="DF113">
            <v>19139.781818181815</v>
          </cell>
          <cell r="DG113">
            <v>35687849.506953873</v>
          </cell>
          <cell r="DH113">
            <v>0.97160573366015812</v>
          </cell>
          <cell r="DI113" t="str">
            <v>C</v>
          </cell>
        </row>
        <row r="114">
          <cell r="D114" t="str">
            <v>LIW050</v>
          </cell>
          <cell r="E114">
            <v>912.6</v>
          </cell>
          <cell r="F114">
            <v>23.7</v>
          </cell>
          <cell r="G114">
            <v>23.699996948242188</v>
          </cell>
          <cell r="H114">
            <v>23.699996948242188</v>
          </cell>
          <cell r="I114">
            <v>23.699996948242188</v>
          </cell>
          <cell r="J114">
            <v>23.699996948242188</v>
          </cell>
          <cell r="K114">
            <v>1278</v>
          </cell>
          <cell r="L114">
            <v>1349</v>
          </cell>
          <cell r="M114">
            <v>1198</v>
          </cell>
          <cell r="N114">
            <v>1255</v>
          </cell>
          <cell r="O114">
            <v>840</v>
          </cell>
          <cell r="P114">
            <v>1212</v>
          </cell>
          <cell r="Q114">
            <v>908</v>
          </cell>
          <cell r="R114">
            <v>763</v>
          </cell>
          <cell r="S114">
            <v>1160</v>
          </cell>
          <cell r="T114">
            <v>1014</v>
          </cell>
          <cell r="U114">
            <v>1061</v>
          </cell>
          <cell r="V114">
            <v>255</v>
          </cell>
          <cell r="W114">
            <v>370</v>
          </cell>
          <cell r="X114">
            <v>1212</v>
          </cell>
          <cell r="Y114">
            <v>1213</v>
          </cell>
          <cell r="Z114">
            <v>114.00000000000001</v>
          </cell>
          <cell r="AA114">
            <v>0</v>
          </cell>
          <cell r="AB114">
            <v>1247.0000000000007</v>
          </cell>
          <cell r="AC114">
            <v>882.00000000000068</v>
          </cell>
          <cell r="AD114">
            <v>559.00000000000023</v>
          </cell>
          <cell r="AE114">
            <v>1043.0000000000007</v>
          </cell>
          <cell r="AF114">
            <v>738</v>
          </cell>
          <cell r="AG114">
            <v>552.99999999999989</v>
          </cell>
          <cell r="AH114">
            <v>508.00000000000034</v>
          </cell>
          <cell r="AI114">
            <v>701.00000000000023</v>
          </cell>
          <cell r="AJ114">
            <v>803.00000000000023</v>
          </cell>
          <cell r="AK114">
            <v>1152.0000000000002</v>
          </cell>
          <cell r="AL114">
            <v>1079.7189873417726</v>
          </cell>
          <cell r="AM114">
            <v>740.00000000000068</v>
          </cell>
          <cell r="AN114">
            <v>1616.0000000000002</v>
          </cell>
          <cell r="AO114">
            <v>1072.0000000000005</v>
          </cell>
          <cell r="AP114">
            <v>903.00000000000045</v>
          </cell>
          <cell r="AQ114">
            <v>940.00000000000034</v>
          </cell>
          <cell r="AR114">
            <v>475.21898734177228</v>
          </cell>
          <cell r="AS114">
            <v>849.67932489451505</v>
          </cell>
          <cell r="AT114">
            <v>697.07763713080192</v>
          </cell>
          <cell r="AU114">
            <v>865.0991561181437</v>
          </cell>
          <cell r="AV114">
            <v>812.61139240506361</v>
          </cell>
          <cell r="AW114">
            <v>1356.86582278481</v>
          </cell>
          <cell r="AX114">
            <v>842.75872011251784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35.5</v>
          </cell>
          <cell r="BE114">
            <v>37.472222222222221</v>
          </cell>
          <cell r="BF114">
            <v>33.277777777777779</v>
          </cell>
          <cell r="BG114">
            <v>34.861111111111114</v>
          </cell>
          <cell r="BH114">
            <v>23.333333333333332</v>
          </cell>
          <cell r="BI114">
            <v>33.666666666666664</v>
          </cell>
          <cell r="BJ114">
            <v>25.222222222222221</v>
          </cell>
          <cell r="BK114">
            <v>21.194444444444443</v>
          </cell>
          <cell r="BL114">
            <v>32.222222222222221</v>
          </cell>
          <cell r="BM114">
            <v>28.166666666666668</v>
          </cell>
          <cell r="BN114">
            <v>29.472222222222221</v>
          </cell>
          <cell r="BO114">
            <v>7.083333333333333</v>
          </cell>
          <cell r="BP114">
            <v>10.277777777777779</v>
          </cell>
          <cell r="BQ114">
            <v>33.666666666666664</v>
          </cell>
          <cell r="BR114">
            <v>33.694444444444443</v>
          </cell>
          <cell r="BS114">
            <v>3.166666666666667</v>
          </cell>
          <cell r="BT114">
            <v>0</v>
          </cell>
          <cell r="BU114">
            <v>34.638888888888907</v>
          </cell>
          <cell r="BV114">
            <v>24.500000000000018</v>
          </cell>
          <cell r="BW114">
            <v>15.527777777777784</v>
          </cell>
          <cell r="BX114">
            <v>28.972222222222243</v>
          </cell>
          <cell r="BY114">
            <v>20.5</v>
          </cell>
          <cell r="BZ114">
            <v>15.361111111111107</v>
          </cell>
          <cell r="CA114">
            <v>14.111111111111121</v>
          </cell>
          <cell r="CB114">
            <v>19.472222222222229</v>
          </cell>
          <cell r="CC114">
            <v>22.305555555555561</v>
          </cell>
          <cell r="CD114">
            <v>32.000000000000007</v>
          </cell>
          <cell r="CE114">
            <v>29.992194092827017</v>
          </cell>
          <cell r="CF114">
            <v>20.555555555555575</v>
          </cell>
          <cell r="CG114">
            <v>44.888888888888893</v>
          </cell>
          <cell r="CH114">
            <v>29.777777777777789</v>
          </cell>
          <cell r="CI114">
            <v>25.083333333333346</v>
          </cell>
          <cell r="CJ114">
            <v>26.111111111111121</v>
          </cell>
          <cell r="CK114">
            <v>13.200527426160342</v>
          </cell>
          <cell r="CL114">
            <v>23.602203469292085</v>
          </cell>
          <cell r="CM114">
            <v>19.363267698077831</v>
          </cell>
          <cell r="CN114">
            <v>24.03053211439288</v>
          </cell>
          <cell r="CO114">
            <v>22.572538677918434</v>
          </cell>
          <cell r="CP114">
            <v>37.690717299578054</v>
          </cell>
          <cell r="CQ114">
            <v>23.409964447569937</v>
          </cell>
          <cell r="CR114">
            <v>23.409957885742188</v>
          </cell>
          <cell r="CS114">
            <v>28.097929363963122</v>
          </cell>
          <cell r="CT114">
            <v>20.569277426160344</v>
          </cell>
          <cell r="CU114">
            <v>26.405720620409443</v>
          </cell>
          <cell r="CV114">
            <v>-9.8136808485700939</v>
          </cell>
          <cell r="CW114">
            <v>21.988779496796383</v>
          </cell>
          <cell r="CX114">
            <v>30.382958274730438</v>
          </cell>
          <cell r="CY114">
            <v>25.931494178777939</v>
          </cell>
          <cell r="DA114" t="str">
            <v>LIW050</v>
          </cell>
          <cell r="DB114">
            <v>28.099249882794201</v>
          </cell>
          <cell r="DC114">
            <v>30.382958274730438</v>
          </cell>
          <cell r="DD114">
            <v>30.382958274730438</v>
          </cell>
          <cell r="DE114">
            <v>2.2837083919362371</v>
          </cell>
          <cell r="DF114">
            <v>27727.487721518999</v>
          </cell>
          <cell r="DG114">
            <v>35715576.99467539</v>
          </cell>
          <cell r="DH114">
            <v>0.97236061764511128</v>
          </cell>
          <cell r="DI114" t="str">
            <v>C</v>
          </cell>
        </row>
        <row r="115">
          <cell r="D115" t="str">
            <v>ZFR.5G</v>
          </cell>
          <cell r="E115">
            <v>813</v>
          </cell>
          <cell r="F115">
            <v>64</v>
          </cell>
          <cell r="G115">
            <v>64</v>
          </cell>
          <cell r="H115">
            <v>64</v>
          </cell>
          <cell r="I115">
            <v>64</v>
          </cell>
          <cell r="J115">
            <v>64</v>
          </cell>
          <cell r="K115">
            <v>399</v>
          </cell>
          <cell r="L115">
            <v>265</v>
          </cell>
          <cell r="M115">
            <v>273</v>
          </cell>
          <cell r="N115">
            <v>290</v>
          </cell>
          <cell r="O115">
            <v>260</v>
          </cell>
          <cell r="P115">
            <v>273</v>
          </cell>
          <cell r="Q115">
            <v>369</v>
          </cell>
          <cell r="R115">
            <v>181</v>
          </cell>
          <cell r="S115">
            <v>353</v>
          </cell>
          <cell r="T115">
            <v>273</v>
          </cell>
          <cell r="U115">
            <v>437</v>
          </cell>
          <cell r="V115">
            <v>240</v>
          </cell>
          <cell r="W115">
            <v>308</v>
          </cell>
          <cell r="X115">
            <v>303</v>
          </cell>
          <cell r="Y115">
            <v>356</v>
          </cell>
          <cell r="Z115">
            <v>333</v>
          </cell>
          <cell r="AA115">
            <v>383</v>
          </cell>
          <cell r="AB115">
            <v>208</v>
          </cell>
          <cell r="AC115">
            <v>589</v>
          </cell>
          <cell r="AD115">
            <v>218</v>
          </cell>
          <cell r="AE115">
            <v>332</v>
          </cell>
          <cell r="AF115">
            <v>167</v>
          </cell>
          <cell r="AG115">
            <v>368</v>
          </cell>
          <cell r="AH115">
            <v>249.7109375</v>
          </cell>
          <cell r="AI115">
            <v>430.171875</v>
          </cell>
          <cell r="AJ115">
            <v>365.75</v>
          </cell>
          <cell r="AK115">
            <v>374.0625</v>
          </cell>
          <cell r="AL115">
            <v>351.203125</v>
          </cell>
          <cell r="AM115">
            <v>385.4921875</v>
          </cell>
          <cell r="AN115">
            <v>245.21875</v>
          </cell>
          <cell r="AO115">
            <v>397.9609375</v>
          </cell>
          <cell r="AP115">
            <v>382.375</v>
          </cell>
          <cell r="AQ115">
            <v>276.390625</v>
          </cell>
          <cell r="AR115">
            <v>258.7265625</v>
          </cell>
          <cell r="AS115">
            <v>534.078125</v>
          </cell>
          <cell r="AT115">
            <v>193.265625</v>
          </cell>
          <cell r="AU115">
            <v>496.671875</v>
          </cell>
          <cell r="AV115">
            <v>277.1171875</v>
          </cell>
          <cell r="AW115">
            <v>431.90625</v>
          </cell>
          <cell r="AX115">
            <v>365.29427083333331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33.25</v>
          </cell>
          <cell r="BE115">
            <v>22.083333333333332</v>
          </cell>
          <cell r="BF115">
            <v>22.75</v>
          </cell>
          <cell r="BG115">
            <v>24.166666666666668</v>
          </cell>
          <cell r="BH115">
            <v>21.666666666666668</v>
          </cell>
          <cell r="BI115">
            <v>22.75</v>
          </cell>
          <cell r="BJ115">
            <v>30.75</v>
          </cell>
          <cell r="BK115">
            <v>15.083333333333334</v>
          </cell>
          <cell r="BL115">
            <v>29.416666666666668</v>
          </cell>
          <cell r="BM115">
            <v>22.75</v>
          </cell>
          <cell r="BN115">
            <v>36.416666666666664</v>
          </cell>
          <cell r="BO115">
            <v>20</v>
          </cell>
          <cell r="BP115">
            <v>25.666666666666668</v>
          </cell>
          <cell r="BQ115">
            <v>25.25</v>
          </cell>
          <cell r="BR115">
            <v>29.666666666666668</v>
          </cell>
          <cell r="BS115">
            <v>27.75</v>
          </cell>
          <cell r="BT115">
            <v>31.916666666666668</v>
          </cell>
          <cell r="BU115">
            <v>17.333333333333332</v>
          </cell>
          <cell r="BV115">
            <v>49.083333333333336</v>
          </cell>
          <cell r="BW115">
            <v>18.166666666666668</v>
          </cell>
          <cell r="BX115">
            <v>27.666666666666668</v>
          </cell>
          <cell r="BY115">
            <v>13.916666666666666</v>
          </cell>
          <cell r="BZ115">
            <v>30.666666666666668</v>
          </cell>
          <cell r="CA115">
            <v>20.809244791666668</v>
          </cell>
          <cell r="CB115">
            <v>35.84765625</v>
          </cell>
          <cell r="CC115">
            <v>30.479166666666668</v>
          </cell>
          <cell r="CD115">
            <v>31.171875</v>
          </cell>
          <cell r="CE115">
            <v>29.266927083333332</v>
          </cell>
          <cell r="CF115">
            <v>32.124348958333336</v>
          </cell>
          <cell r="CG115">
            <v>20.434895833333332</v>
          </cell>
          <cell r="CH115">
            <v>33.163411458333336</v>
          </cell>
          <cell r="CI115">
            <v>31.864583333333332</v>
          </cell>
          <cell r="CJ115">
            <v>23.032552083333332</v>
          </cell>
          <cell r="CK115">
            <v>21.560546875</v>
          </cell>
          <cell r="CL115">
            <v>44.506510416666664</v>
          </cell>
          <cell r="CM115">
            <v>16.10546875</v>
          </cell>
          <cell r="CN115">
            <v>41.389322916666664</v>
          </cell>
          <cell r="CO115">
            <v>23.093098958333332</v>
          </cell>
          <cell r="CP115">
            <v>35.9921875</v>
          </cell>
          <cell r="CQ115">
            <v>30.441189236111111</v>
          </cell>
          <cell r="CR115">
            <v>30.441177368164063</v>
          </cell>
          <cell r="CS115">
            <v>33.491536458333336</v>
          </cell>
          <cell r="CT115">
            <v>26.30126953125</v>
          </cell>
          <cell r="CU115">
            <v>29.377821180555557</v>
          </cell>
          <cell r="CV115">
            <v>-3.3697374131944429</v>
          </cell>
          <cell r="CW115">
            <v>26.862630208333332</v>
          </cell>
          <cell r="CX115">
            <v>29.671006944444443</v>
          </cell>
          <cell r="CY115">
            <v>28.976128472222225</v>
          </cell>
          <cell r="DA115" t="str">
            <v>ZFR.5G</v>
          </cell>
          <cell r="DB115">
            <v>30.305989583333332</v>
          </cell>
          <cell r="DC115">
            <v>29.671006944444443</v>
          </cell>
          <cell r="DD115">
            <v>30.305989583333332</v>
          </cell>
          <cell r="DE115">
            <v>-0.63498263888888928</v>
          </cell>
          <cell r="DF115">
            <v>24638.76953125</v>
          </cell>
          <cell r="DG115">
            <v>35740215.76420664</v>
          </cell>
          <cell r="DH115">
            <v>0.97303141092847312</v>
          </cell>
          <cell r="DI115" t="str">
            <v>C</v>
          </cell>
        </row>
        <row r="116">
          <cell r="D116" t="str">
            <v>GFS240</v>
          </cell>
          <cell r="E116">
            <v>267.60000000000002</v>
          </cell>
          <cell r="F116">
            <v>21.25</v>
          </cell>
          <cell r="G116">
            <v>21.25</v>
          </cell>
          <cell r="H116">
            <v>21.25</v>
          </cell>
          <cell r="I116">
            <v>21.25</v>
          </cell>
          <cell r="J116">
            <v>21.25</v>
          </cell>
          <cell r="K116">
            <v>637</v>
          </cell>
          <cell r="L116">
            <v>658</v>
          </cell>
          <cell r="M116">
            <v>588</v>
          </cell>
          <cell r="N116">
            <v>644</v>
          </cell>
          <cell r="O116">
            <v>375</v>
          </cell>
          <cell r="P116">
            <v>706</v>
          </cell>
          <cell r="Q116">
            <v>516</v>
          </cell>
          <cell r="R116">
            <v>340</v>
          </cell>
          <cell r="S116">
            <v>523</v>
          </cell>
          <cell r="T116">
            <v>536</v>
          </cell>
          <cell r="U116">
            <v>758</v>
          </cell>
          <cell r="V116">
            <v>316</v>
          </cell>
          <cell r="W116">
            <v>655</v>
          </cell>
          <cell r="X116">
            <v>657</v>
          </cell>
          <cell r="Y116">
            <v>701</v>
          </cell>
          <cell r="Z116">
            <v>683</v>
          </cell>
          <cell r="AA116">
            <v>726</v>
          </cell>
          <cell r="AB116">
            <v>599</v>
          </cell>
          <cell r="AC116">
            <v>305</v>
          </cell>
          <cell r="AD116">
            <v>119</v>
          </cell>
          <cell r="AE116">
            <v>393</v>
          </cell>
          <cell r="AF116">
            <v>319</v>
          </cell>
          <cell r="AG116">
            <v>566</v>
          </cell>
          <cell r="AH116">
            <v>415</v>
          </cell>
          <cell r="AI116">
            <v>378</v>
          </cell>
          <cell r="AJ116">
            <v>309</v>
          </cell>
          <cell r="AK116">
            <v>296</v>
          </cell>
          <cell r="AL116">
            <v>162</v>
          </cell>
          <cell r="AM116">
            <v>220</v>
          </cell>
          <cell r="AN116">
            <v>180</v>
          </cell>
          <cell r="AO116">
            <v>134</v>
          </cell>
          <cell r="AP116">
            <v>66</v>
          </cell>
          <cell r="AQ116">
            <v>490</v>
          </cell>
          <cell r="AR116">
            <v>305</v>
          </cell>
          <cell r="AS116">
            <v>357.24</v>
          </cell>
          <cell r="AT116">
            <v>267.99717647058827</v>
          </cell>
          <cell r="AU116">
            <v>401.19529411764705</v>
          </cell>
          <cell r="AV116">
            <v>192.04235294117646</v>
          </cell>
          <cell r="AW116">
            <v>62.964705882352952</v>
          </cell>
          <cell r="AX116">
            <v>264.40658823529412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53.083333333333336</v>
          </cell>
          <cell r="BE116">
            <v>54.833333333333336</v>
          </cell>
          <cell r="BF116">
            <v>49</v>
          </cell>
          <cell r="BG116">
            <v>53.666666666666664</v>
          </cell>
          <cell r="BH116">
            <v>31.25</v>
          </cell>
          <cell r="BI116">
            <v>58.833333333333336</v>
          </cell>
          <cell r="BJ116">
            <v>43</v>
          </cell>
          <cell r="BK116">
            <v>28.333333333333332</v>
          </cell>
          <cell r="BL116">
            <v>43.583333333333336</v>
          </cell>
          <cell r="BM116">
            <v>44.666666666666664</v>
          </cell>
          <cell r="BN116">
            <v>63.166666666666664</v>
          </cell>
          <cell r="BO116">
            <v>26.333333333333332</v>
          </cell>
          <cell r="BP116">
            <v>54.583333333333336</v>
          </cell>
          <cell r="BQ116">
            <v>54.75</v>
          </cell>
          <cell r="BR116">
            <v>58.416666666666664</v>
          </cell>
          <cell r="BS116">
            <v>56.916666666666664</v>
          </cell>
          <cell r="BT116">
            <v>60.5</v>
          </cell>
          <cell r="BU116">
            <v>49.916666666666664</v>
          </cell>
          <cell r="BV116">
            <v>25.416666666666668</v>
          </cell>
          <cell r="BW116">
            <v>9.9166666666666661</v>
          </cell>
          <cell r="BX116">
            <v>32.75</v>
          </cell>
          <cell r="BY116">
            <v>26.583333333333332</v>
          </cell>
          <cell r="BZ116">
            <v>47.166666666666664</v>
          </cell>
          <cell r="CA116">
            <v>34.583333333333336</v>
          </cell>
          <cell r="CB116">
            <v>31.5</v>
          </cell>
          <cell r="CC116">
            <v>25.75</v>
          </cell>
          <cell r="CD116">
            <v>24.666666666666668</v>
          </cell>
          <cell r="CE116">
            <v>13.5</v>
          </cell>
          <cell r="CF116">
            <v>18.333333333333332</v>
          </cell>
          <cell r="CG116">
            <v>15</v>
          </cell>
          <cell r="CH116">
            <v>11.166666666666666</v>
          </cell>
          <cell r="CI116">
            <v>5.5</v>
          </cell>
          <cell r="CJ116">
            <v>40.833333333333336</v>
          </cell>
          <cell r="CK116">
            <v>25.416666666666668</v>
          </cell>
          <cell r="CL116">
            <v>29.77</v>
          </cell>
          <cell r="CM116">
            <v>22.333098039215688</v>
          </cell>
          <cell r="CN116">
            <v>33.432941176470585</v>
          </cell>
          <cell r="CO116">
            <v>16.003529411764706</v>
          </cell>
          <cell r="CP116">
            <v>5.2470588235294127</v>
          </cell>
          <cell r="CQ116">
            <v>22.033882352941177</v>
          </cell>
          <cell r="CR116">
            <v>22.03387451171875</v>
          </cell>
          <cell r="CS116">
            <v>18.227843137254904</v>
          </cell>
          <cell r="CT116">
            <v>29.58827450980392</v>
          </cell>
          <cell r="CU116">
            <v>19.711385620915035</v>
          </cell>
          <cell r="CV116">
            <v>14.893830065359476</v>
          </cell>
          <cell r="CW116">
            <v>23.923189542483659</v>
          </cell>
          <cell r="CX116">
            <v>14.694444444444445</v>
          </cell>
          <cell r="CY116">
            <v>21.329686274509804</v>
          </cell>
          <cell r="DA116" t="str">
            <v>GFS240</v>
          </cell>
          <cell r="DB116">
            <v>21.305555555555554</v>
          </cell>
          <cell r="DC116">
            <v>29.58827450980392</v>
          </cell>
          <cell r="DD116">
            <v>29.58827450980392</v>
          </cell>
          <cell r="DE116">
            <v>8.2827189542483666</v>
          </cell>
          <cell r="DF116">
            <v>7917.8222588235294</v>
          </cell>
          <cell r="DG116">
            <v>35748133.586465463</v>
          </cell>
          <cell r="DH116">
            <v>0.97324697453376341</v>
          </cell>
          <cell r="DI116" t="str">
            <v>C</v>
          </cell>
        </row>
        <row r="117">
          <cell r="D117" t="str">
            <v>ATD300</v>
          </cell>
          <cell r="E117">
            <v>786</v>
          </cell>
          <cell r="F117">
            <v>65.5</v>
          </cell>
          <cell r="G117">
            <v>65.5</v>
          </cell>
          <cell r="H117">
            <v>65.5</v>
          </cell>
          <cell r="I117">
            <v>65.5</v>
          </cell>
          <cell r="J117">
            <v>65.5</v>
          </cell>
          <cell r="K117">
            <v>65.5</v>
          </cell>
          <cell r="L117">
            <v>65.5</v>
          </cell>
          <cell r="M117">
            <v>65.5</v>
          </cell>
          <cell r="N117">
            <v>65.5</v>
          </cell>
          <cell r="O117">
            <v>65.5</v>
          </cell>
          <cell r="P117">
            <v>65.5</v>
          </cell>
          <cell r="Q117">
            <v>65.5</v>
          </cell>
          <cell r="R117">
            <v>65.5</v>
          </cell>
          <cell r="S117">
            <v>65.5</v>
          </cell>
          <cell r="T117">
            <v>65.5</v>
          </cell>
          <cell r="U117">
            <v>65.5</v>
          </cell>
          <cell r="V117">
            <v>65.5</v>
          </cell>
          <cell r="W117">
            <v>65.5</v>
          </cell>
          <cell r="X117">
            <v>65.5</v>
          </cell>
          <cell r="Y117">
            <v>65.5</v>
          </cell>
          <cell r="Z117">
            <v>65.5</v>
          </cell>
          <cell r="AA117">
            <v>65.5</v>
          </cell>
          <cell r="AB117">
            <v>65.5</v>
          </cell>
          <cell r="AC117">
            <v>65.5</v>
          </cell>
          <cell r="AD117">
            <v>65.5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371.21999999999997</v>
          </cell>
          <cell r="AS117">
            <v>546.1</v>
          </cell>
          <cell r="AT117">
            <v>491</v>
          </cell>
          <cell r="AU117">
            <v>974.76</v>
          </cell>
          <cell r="AV117">
            <v>812.06000000000006</v>
          </cell>
          <cell r="AW117">
            <v>686.1</v>
          </cell>
          <cell r="AX117">
            <v>646.87333333333333</v>
          </cell>
          <cell r="AY117">
            <v>646.873046875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30.934999999999999</v>
          </cell>
          <cell r="CL117">
            <v>45.508333333333333</v>
          </cell>
          <cell r="CM117">
            <v>40.916666666666664</v>
          </cell>
          <cell r="CN117">
            <v>81.23</v>
          </cell>
          <cell r="CO117">
            <v>67.671666666666667</v>
          </cell>
          <cell r="CP117">
            <v>57.175000000000004</v>
          </cell>
          <cell r="CQ117">
            <v>53.906111111111109</v>
          </cell>
          <cell r="CS117">
            <v>68.692222222222227</v>
          </cell>
          <cell r="CT117">
            <v>29.339999999999996</v>
          </cell>
          <cell r="CU117">
            <v>26.953055555555554</v>
          </cell>
          <cell r="CV117">
            <v>29.339999999999996</v>
          </cell>
          <cell r="CW117">
            <v>63.272777777777776</v>
          </cell>
          <cell r="CX117">
            <v>0</v>
          </cell>
          <cell r="CY117">
            <v>22.18847222222222</v>
          </cell>
          <cell r="DA117" t="str">
            <v>ATD300</v>
          </cell>
          <cell r="DB117">
            <v>21.611111111111111</v>
          </cell>
          <cell r="DC117">
            <v>29.339999999999996</v>
          </cell>
          <cell r="DD117">
            <v>29.339999999999996</v>
          </cell>
          <cell r="DE117">
            <v>7.7288888888888856</v>
          </cell>
          <cell r="DF117">
            <v>23061.239999999998</v>
          </cell>
          <cell r="DG117">
            <v>35771194.826465465</v>
          </cell>
          <cell r="DH117">
            <v>0.9738748193974599</v>
          </cell>
          <cell r="DI117" t="str">
            <v>C</v>
          </cell>
        </row>
        <row r="118">
          <cell r="D118" t="str">
            <v>LPS050</v>
          </cell>
          <cell r="E118">
            <v>912.6</v>
          </cell>
          <cell r="F118">
            <v>24.4</v>
          </cell>
          <cell r="G118">
            <v>24.399993896484375</v>
          </cell>
          <cell r="H118">
            <v>24.399993896484375</v>
          </cell>
          <cell r="I118">
            <v>24.399993896484375</v>
          </cell>
          <cell r="J118">
            <v>24.399993896484375</v>
          </cell>
          <cell r="K118">
            <v>24.399993896484375</v>
          </cell>
          <cell r="L118">
            <v>24.399993896484375</v>
          </cell>
          <cell r="M118">
            <v>24.399993896484375</v>
          </cell>
          <cell r="N118">
            <v>24.399993896484375</v>
          </cell>
          <cell r="O118">
            <v>24.399993896484375</v>
          </cell>
          <cell r="P118">
            <v>24.399993896484375</v>
          </cell>
          <cell r="Q118">
            <v>24.399993896484375</v>
          </cell>
          <cell r="R118">
            <v>24.399993896484375</v>
          </cell>
          <cell r="S118">
            <v>24.399993896484375</v>
          </cell>
          <cell r="T118">
            <v>24.399993896484375</v>
          </cell>
          <cell r="U118">
            <v>24.399993896484375</v>
          </cell>
          <cell r="V118">
            <v>24.399993896484375</v>
          </cell>
          <cell r="W118">
            <v>24.399993896484375</v>
          </cell>
          <cell r="X118">
            <v>24.399993896484375</v>
          </cell>
          <cell r="Y118">
            <v>24.399993896484375</v>
          </cell>
          <cell r="Z118">
            <v>24.399993896484375</v>
          </cell>
          <cell r="AA118">
            <v>24.399993896484375</v>
          </cell>
          <cell r="AB118">
            <v>24.399993896484375</v>
          </cell>
          <cell r="AC118">
            <v>24.399993896484375</v>
          </cell>
          <cell r="AD118">
            <v>24.399993896484375</v>
          </cell>
          <cell r="AE118">
            <v>728.00000000000057</v>
          </cell>
          <cell r="AF118">
            <v>409.99999999999977</v>
          </cell>
          <cell r="AG118">
            <v>752.99999999999989</v>
          </cell>
          <cell r="AH118">
            <v>479.99999999999972</v>
          </cell>
          <cell r="AI118">
            <v>658.99999999999989</v>
          </cell>
          <cell r="AJ118">
            <v>1171.0000000000007</v>
          </cell>
          <cell r="AK118">
            <v>1084.0000000000002</v>
          </cell>
          <cell r="AL118">
            <v>1049.0000000000002</v>
          </cell>
          <cell r="AM118">
            <v>780.00081967213112</v>
          </cell>
          <cell r="AN118">
            <v>945</v>
          </cell>
          <cell r="AO118">
            <v>1132.0000000000002</v>
          </cell>
          <cell r="AP118">
            <v>790.99999999999977</v>
          </cell>
          <cell r="AQ118">
            <v>662.99999999999989</v>
          </cell>
          <cell r="AR118">
            <v>470.20081967213116</v>
          </cell>
          <cell r="AS118">
            <v>736.62663934426223</v>
          </cell>
          <cell r="AT118">
            <v>322.30122950819674</v>
          </cell>
          <cell r="AU118">
            <v>767.81926229508178</v>
          </cell>
          <cell r="AV118">
            <v>860.93606557377041</v>
          </cell>
          <cell r="AW118">
            <v>700.95245901639339</v>
          </cell>
          <cell r="AX118">
            <v>643.13941256830594</v>
          </cell>
          <cell r="AY118">
            <v>643.13916015625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20.222222222222239</v>
          </cell>
          <cell r="BY118">
            <v>11.388888888888882</v>
          </cell>
          <cell r="BZ118">
            <v>20.916666666666664</v>
          </cell>
          <cell r="CA118">
            <v>13.333333333333325</v>
          </cell>
          <cell r="CB118">
            <v>18.305555555555554</v>
          </cell>
          <cell r="CC118">
            <v>32.5277777777778</v>
          </cell>
          <cell r="CD118">
            <v>30.111111111111118</v>
          </cell>
          <cell r="CE118">
            <v>29.138888888888896</v>
          </cell>
          <cell r="CF118">
            <v>21.666689435336977</v>
          </cell>
          <cell r="CG118">
            <v>26.25</v>
          </cell>
          <cell r="CH118">
            <v>31.44444444444445</v>
          </cell>
          <cell r="CI118">
            <v>21.972222222222214</v>
          </cell>
          <cell r="CJ118">
            <v>18.416666666666664</v>
          </cell>
          <cell r="CK118">
            <v>13.061133879781421</v>
          </cell>
          <cell r="CL118">
            <v>20.461851092896172</v>
          </cell>
          <cell r="CM118">
            <v>8.952811930783243</v>
          </cell>
          <cell r="CN118">
            <v>21.32831284153005</v>
          </cell>
          <cell r="CO118">
            <v>23.914890710382512</v>
          </cell>
          <cell r="CP118">
            <v>19.470901639344262</v>
          </cell>
          <cell r="CQ118">
            <v>17.864983682452941</v>
          </cell>
          <cell r="CS118">
            <v>21.571368397085607</v>
          </cell>
          <cell r="CT118">
            <v>15.223115892531876</v>
          </cell>
          <cell r="CU118">
            <v>21.33990114602307</v>
          </cell>
          <cell r="CV118">
            <v>-11.540776791135404</v>
          </cell>
          <cell r="CW118">
            <v>18.065338494231934</v>
          </cell>
          <cell r="CX118">
            <v>26.763892683667279</v>
          </cell>
          <cell r="CY118">
            <v>22.226585268670309</v>
          </cell>
          <cell r="DA118" t="str">
            <v>LPS050</v>
          </cell>
          <cell r="DB118">
            <v>20.191842475386792</v>
          </cell>
          <cell r="DC118">
            <v>26.763892683667279</v>
          </cell>
          <cell r="DD118">
            <v>26.763892683667279</v>
          </cell>
          <cell r="DE118">
            <v>6.572050208280487</v>
          </cell>
          <cell r="DF118">
            <v>24424.72846311476</v>
          </cell>
          <cell r="DG118">
            <v>35795619.554928578</v>
          </cell>
          <cell r="DH118">
            <v>0.97453978538856645</v>
          </cell>
          <cell r="DI118" t="str">
            <v>C</v>
          </cell>
        </row>
        <row r="119">
          <cell r="D119" t="str">
            <v>ZPL095</v>
          </cell>
          <cell r="E119">
            <v>694.80000000000007</v>
          </cell>
          <cell r="F119">
            <v>9.5</v>
          </cell>
          <cell r="G119">
            <v>9.5</v>
          </cell>
          <cell r="H119">
            <v>9.5</v>
          </cell>
          <cell r="I119">
            <v>9.5</v>
          </cell>
          <cell r="J119">
            <v>9.5</v>
          </cell>
          <cell r="K119">
            <v>4160</v>
          </cell>
          <cell r="L119">
            <v>3474</v>
          </cell>
          <cell r="M119">
            <v>3967</v>
          </cell>
          <cell r="N119">
            <v>3183</v>
          </cell>
          <cell r="O119">
            <v>3708</v>
          </cell>
          <cell r="P119">
            <v>4674</v>
          </cell>
          <cell r="Q119">
            <v>3511</v>
          </cell>
          <cell r="R119">
            <v>2553</v>
          </cell>
          <cell r="S119">
            <v>5127</v>
          </cell>
          <cell r="T119">
            <v>3233</v>
          </cell>
          <cell r="U119">
            <v>6468</v>
          </cell>
          <cell r="V119">
            <v>-2530</v>
          </cell>
          <cell r="W119">
            <v>3191</v>
          </cell>
          <cell r="X119">
            <v>3423</v>
          </cell>
          <cell r="Y119">
            <v>3709</v>
          </cell>
          <cell r="Z119">
            <v>4234</v>
          </cell>
          <cell r="AA119">
            <v>2097</v>
          </cell>
          <cell r="AB119">
            <v>3753</v>
          </cell>
          <cell r="AC119">
            <v>2251</v>
          </cell>
          <cell r="AD119">
            <v>1166</v>
          </cell>
          <cell r="AE119">
            <v>2271.9989473684209</v>
          </cell>
          <cell r="AF119">
            <v>885.79999999999984</v>
          </cell>
          <cell r="AG119">
            <v>1795.5515789473682</v>
          </cell>
          <cell r="AH119">
            <v>1905.5221052631587</v>
          </cell>
          <cell r="AI119">
            <v>1788.5536842105269</v>
          </cell>
          <cell r="AJ119">
            <v>1535.6126315789468</v>
          </cell>
          <cell r="AK119">
            <v>1433.6484210526316</v>
          </cell>
          <cell r="AL119">
            <v>2267.4421052631601</v>
          </cell>
          <cell r="AM119">
            <v>2110.488421052632</v>
          </cell>
          <cell r="AN119">
            <v>1963.5210526315786</v>
          </cell>
          <cell r="AO119">
            <v>1536.6315789473681</v>
          </cell>
          <cell r="AP119">
            <v>2133.4810526315796</v>
          </cell>
          <cell r="AQ119">
            <v>1914.5305263157895</v>
          </cell>
          <cell r="AR119">
            <v>2287.3305263157904</v>
          </cell>
          <cell r="AS119">
            <v>1533.0768421052624</v>
          </cell>
          <cell r="AT119">
            <v>1715.1368421052628</v>
          </cell>
          <cell r="AU119">
            <v>2237.5073684210529</v>
          </cell>
          <cell r="AV119">
            <v>1729.7305263157898</v>
          </cell>
          <cell r="AW119">
            <v>2199.8484210526312</v>
          </cell>
          <cell r="AX119">
            <v>1950.4384210526316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57.777777777777779</v>
          </cell>
          <cell r="BE119">
            <v>48.25</v>
          </cell>
          <cell r="BF119">
            <v>55.097222222222221</v>
          </cell>
          <cell r="BG119">
            <v>44.208333333333336</v>
          </cell>
          <cell r="BH119">
            <v>51.5</v>
          </cell>
          <cell r="BI119">
            <v>64.916666666666671</v>
          </cell>
          <cell r="BJ119">
            <v>48.763888888888886</v>
          </cell>
          <cell r="BK119">
            <v>35.458333333333336</v>
          </cell>
          <cell r="BL119">
            <v>71.208333333333329</v>
          </cell>
          <cell r="BM119">
            <v>44.902777777777779</v>
          </cell>
          <cell r="BN119">
            <v>89.833333333333329</v>
          </cell>
          <cell r="BO119">
            <v>-35.138888888888886</v>
          </cell>
          <cell r="BP119">
            <v>44.319444444444443</v>
          </cell>
          <cell r="BQ119">
            <v>47.541666666666664</v>
          </cell>
          <cell r="BR119">
            <v>51.513888888888886</v>
          </cell>
          <cell r="BS119">
            <v>58.805555555555557</v>
          </cell>
          <cell r="BT119">
            <v>29.125</v>
          </cell>
          <cell r="BU119">
            <v>52.125</v>
          </cell>
          <cell r="BV119">
            <v>31.263888888888889</v>
          </cell>
          <cell r="BW119">
            <v>16.194444444444443</v>
          </cell>
          <cell r="BX119">
            <v>31.555540935672511</v>
          </cell>
          <cell r="BY119">
            <v>12.302777777777775</v>
          </cell>
          <cell r="BZ119">
            <v>24.938216374269004</v>
          </cell>
          <cell r="CA119">
            <v>26.465584795321647</v>
          </cell>
          <cell r="CB119">
            <v>24.841023391812872</v>
          </cell>
          <cell r="CC119">
            <v>21.327953216374262</v>
          </cell>
          <cell r="CD119">
            <v>19.911783625730994</v>
          </cell>
          <cell r="CE119">
            <v>31.492251461988335</v>
          </cell>
          <cell r="CF119">
            <v>29.312339181286557</v>
          </cell>
          <cell r="CG119">
            <v>27.271125730994147</v>
          </cell>
          <cell r="CH119">
            <v>21.34210526315789</v>
          </cell>
          <cell r="CI119">
            <v>29.631681286549718</v>
          </cell>
          <cell r="CJ119">
            <v>26.590701754385965</v>
          </cell>
          <cell r="CK119">
            <v>31.768479532163756</v>
          </cell>
          <cell r="CL119">
            <v>21.292733918128643</v>
          </cell>
          <cell r="CM119">
            <v>23.821345029239762</v>
          </cell>
          <cell r="CN119">
            <v>31.076491228070179</v>
          </cell>
          <cell r="CO119">
            <v>24.024035087719302</v>
          </cell>
          <cell r="CP119">
            <v>30.553450292397656</v>
          </cell>
          <cell r="CQ119">
            <v>27.089422514619883</v>
          </cell>
          <cell r="CR119">
            <v>27.08941650390625</v>
          </cell>
          <cell r="CS119">
            <v>28.551325536062379</v>
          </cell>
          <cell r="CT119">
            <v>25.868315058479531</v>
          </cell>
          <cell r="CU119">
            <v>27.348061647173491</v>
          </cell>
          <cell r="CV119">
            <v>-0.62523269980507479</v>
          </cell>
          <cell r="CW119">
            <v>26.307290448343082</v>
          </cell>
          <cell r="CX119">
            <v>26.493547758284606</v>
          </cell>
          <cell r="CY119">
            <v>26.461256091617937</v>
          </cell>
          <cell r="DA119" t="str">
            <v>ZPL095</v>
          </cell>
          <cell r="DB119">
            <v>24.243996101364523</v>
          </cell>
          <cell r="DC119">
            <v>26.493547758284606</v>
          </cell>
          <cell r="DD119">
            <v>26.493547758284606</v>
          </cell>
          <cell r="DE119">
            <v>2.2495516569200831</v>
          </cell>
          <cell r="DF119">
            <v>18407.716982456146</v>
          </cell>
          <cell r="DG119">
            <v>35814027.271911032</v>
          </cell>
          <cell r="DH119">
            <v>0.97504093756250909</v>
          </cell>
          <cell r="DI119" t="str">
            <v>C</v>
          </cell>
        </row>
        <row r="120">
          <cell r="D120" t="str">
            <v>LCL125</v>
          </cell>
          <cell r="E120">
            <v>1176</v>
          </cell>
          <cell r="F120">
            <v>46.25</v>
          </cell>
          <cell r="G120">
            <v>46.25</v>
          </cell>
          <cell r="H120">
            <v>46.25</v>
          </cell>
          <cell r="I120">
            <v>46.25</v>
          </cell>
          <cell r="J120">
            <v>46.25</v>
          </cell>
          <cell r="K120">
            <v>362</v>
          </cell>
          <cell r="L120">
            <v>443</v>
          </cell>
          <cell r="M120">
            <v>957</v>
          </cell>
          <cell r="N120">
            <v>690</v>
          </cell>
          <cell r="O120">
            <v>347</v>
          </cell>
          <cell r="P120">
            <v>423</v>
          </cell>
          <cell r="Q120">
            <v>382</v>
          </cell>
          <cell r="R120">
            <v>384</v>
          </cell>
          <cell r="S120">
            <v>606</v>
          </cell>
          <cell r="T120">
            <v>769</v>
          </cell>
          <cell r="U120">
            <v>123</v>
          </cell>
          <cell r="V120">
            <v>283</v>
          </cell>
          <cell r="W120">
            <v>398</v>
          </cell>
          <cell r="X120">
            <v>119</v>
          </cell>
          <cell r="Y120">
            <v>444</v>
          </cell>
          <cell r="Z120">
            <v>149</v>
          </cell>
          <cell r="AA120">
            <v>0</v>
          </cell>
          <cell r="AB120">
            <v>518</v>
          </cell>
          <cell r="AC120">
            <v>352</v>
          </cell>
          <cell r="AD120">
            <v>79</v>
          </cell>
          <cell r="AE120">
            <v>156</v>
          </cell>
          <cell r="AF120">
            <v>157</v>
          </cell>
          <cell r="AG120">
            <v>478</v>
          </cell>
          <cell r="AH120">
            <v>235</v>
          </cell>
          <cell r="AI120">
            <v>364</v>
          </cell>
          <cell r="AJ120">
            <v>326</v>
          </cell>
          <cell r="AK120">
            <v>485</v>
          </cell>
          <cell r="AL120">
            <v>504</v>
          </cell>
          <cell r="AM120">
            <v>401</v>
          </cell>
          <cell r="AN120">
            <v>616</v>
          </cell>
          <cell r="AO120">
            <v>816.9645405405405</v>
          </cell>
          <cell r="AP120">
            <v>521</v>
          </cell>
          <cell r="AQ120">
            <v>723</v>
          </cell>
          <cell r="AR120">
            <v>506.23999999999995</v>
          </cell>
          <cell r="AS120">
            <v>493.260108108108</v>
          </cell>
          <cell r="AT120">
            <v>819.18508108108108</v>
          </cell>
          <cell r="AU120">
            <v>459.23091891891892</v>
          </cell>
          <cell r="AV120">
            <v>809.63891891891899</v>
          </cell>
          <cell r="AW120">
            <v>729.0140540540541</v>
          </cell>
          <cell r="AX120">
            <v>636.09484684684685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15.083333333333334</v>
          </cell>
          <cell r="BE120">
            <v>18.458333333333332</v>
          </cell>
          <cell r="BF120">
            <v>39.875</v>
          </cell>
          <cell r="BG120">
            <v>28.75</v>
          </cell>
          <cell r="BH120">
            <v>14.458333333333334</v>
          </cell>
          <cell r="BI120">
            <v>17.625</v>
          </cell>
          <cell r="BJ120">
            <v>15.916666666666666</v>
          </cell>
          <cell r="BK120">
            <v>16</v>
          </cell>
          <cell r="BL120">
            <v>25.25</v>
          </cell>
          <cell r="BM120">
            <v>32.041666666666664</v>
          </cell>
          <cell r="BN120">
            <v>5.125</v>
          </cell>
          <cell r="BO120">
            <v>11.791666666666666</v>
          </cell>
          <cell r="BP120">
            <v>16.583333333333332</v>
          </cell>
          <cell r="BQ120">
            <v>4.958333333333333</v>
          </cell>
          <cell r="BR120">
            <v>18.5</v>
          </cell>
          <cell r="BS120">
            <v>6.208333333333333</v>
          </cell>
          <cell r="BT120">
            <v>0</v>
          </cell>
          <cell r="BU120">
            <v>21.583333333333332</v>
          </cell>
          <cell r="BV120">
            <v>14.666666666666666</v>
          </cell>
          <cell r="BW120">
            <v>3.2916666666666665</v>
          </cell>
          <cell r="BX120">
            <v>6.5</v>
          </cell>
          <cell r="BY120">
            <v>6.541666666666667</v>
          </cell>
          <cell r="BZ120">
            <v>19.916666666666668</v>
          </cell>
          <cell r="CA120">
            <v>9.7916666666666661</v>
          </cell>
          <cell r="CB120">
            <v>15.166666666666666</v>
          </cell>
          <cell r="CC120">
            <v>13.583333333333334</v>
          </cell>
          <cell r="CD120">
            <v>20.208333333333332</v>
          </cell>
          <cell r="CE120">
            <v>21</v>
          </cell>
          <cell r="CF120">
            <v>16.708333333333332</v>
          </cell>
          <cell r="CG120">
            <v>25.666666666666668</v>
          </cell>
          <cell r="CH120">
            <v>34.040189189189185</v>
          </cell>
          <cell r="CI120">
            <v>21.708333333333332</v>
          </cell>
          <cell r="CJ120">
            <v>30.125</v>
          </cell>
          <cell r="CK120">
            <v>21.09333333333333</v>
          </cell>
          <cell r="CL120">
            <v>20.552504504504501</v>
          </cell>
          <cell r="CM120">
            <v>34.132711711711714</v>
          </cell>
          <cell r="CN120">
            <v>19.134621621621623</v>
          </cell>
          <cell r="CO120">
            <v>33.734954954954958</v>
          </cell>
          <cell r="CP120">
            <v>30.375585585585586</v>
          </cell>
          <cell r="CQ120">
            <v>26.503951951951951</v>
          </cell>
          <cell r="CR120">
            <v>26.503936767578125</v>
          </cell>
          <cell r="CS120">
            <v>27.748387387387385</v>
          </cell>
          <cell r="CT120">
            <v>26.475887387387388</v>
          </cell>
          <cell r="CU120">
            <v>25.68935285285286</v>
          </cell>
          <cell r="CV120">
            <v>3.253911411411412</v>
          </cell>
          <cell r="CW120">
            <v>29.000762762762765</v>
          </cell>
          <cell r="CX120">
            <v>23.221975975975976</v>
          </cell>
          <cell r="CY120">
            <v>24.842081831831834</v>
          </cell>
          <cell r="DA120" t="str">
            <v>LCL125</v>
          </cell>
          <cell r="DB120">
            <v>18.263888888888886</v>
          </cell>
          <cell r="DC120">
            <v>26.475887387387388</v>
          </cell>
          <cell r="DD120">
            <v>26.475887387387388</v>
          </cell>
          <cell r="DE120">
            <v>8.2119984984985024</v>
          </cell>
          <cell r="DF120">
            <v>31135.643567567568</v>
          </cell>
          <cell r="DG120">
            <v>35845162.915478602</v>
          </cell>
          <cell r="DH120">
            <v>0.97588860897531171</v>
          </cell>
          <cell r="DI120" t="str">
            <v>C</v>
          </cell>
        </row>
        <row r="121">
          <cell r="D121" t="str">
            <v>LCL050</v>
          </cell>
          <cell r="E121">
            <v>912.6</v>
          </cell>
          <cell r="F121">
            <v>23.7</v>
          </cell>
          <cell r="G121">
            <v>23.699996948242188</v>
          </cell>
          <cell r="H121">
            <v>23.699996948242188</v>
          </cell>
          <cell r="I121">
            <v>23.699996948242188</v>
          </cell>
          <cell r="J121">
            <v>23.699996948242188</v>
          </cell>
          <cell r="K121">
            <v>1182</v>
          </cell>
          <cell r="L121">
            <v>1307</v>
          </cell>
          <cell r="M121">
            <v>1168</v>
          </cell>
          <cell r="N121">
            <v>831</v>
          </cell>
          <cell r="O121">
            <v>1311</v>
          </cell>
          <cell r="P121">
            <v>797.00000000000011</v>
          </cell>
          <cell r="Q121">
            <v>1829.0000000000002</v>
          </cell>
          <cell r="R121">
            <v>998</v>
          </cell>
          <cell r="S121">
            <v>685</v>
          </cell>
          <cell r="T121">
            <v>736</v>
          </cell>
          <cell r="U121">
            <v>897.00000000000011</v>
          </cell>
          <cell r="V121">
            <v>207</v>
          </cell>
          <cell r="W121">
            <v>797.00000000000011</v>
          </cell>
          <cell r="X121">
            <v>1273</v>
          </cell>
          <cell r="Y121">
            <v>618</v>
          </cell>
          <cell r="Z121">
            <v>464</v>
          </cell>
          <cell r="AA121">
            <v>617</v>
          </cell>
          <cell r="AB121">
            <v>839</v>
          </cell>
          <cell r="AC121">
            <v>1128.0000000000011</v>
          </cell>
          <cell r="AD121">
            <v>247.99999999999997</v>
          </cell>
          <cell r="AE121">
            <v>840.00000000000068</v>
          </cell>
          <cell r="AF121">
            <v>781.99999999999989</v>
          </cell>
          <cell r="AG121">
            <v>459.99999999999989</v>
          </cell>
          <cell r="AH121">
            <v>1213</v>
          </cell>
          <cell r="AI121">
            <v>931.99999999999989</v>
          </cell>
          <cell r="AJ121">
            <v>616.00000000000011</v>
          </cell>
          <cell r="AK121">
            <v>972.00000000000011</v>
          </cell>
          <cell r="AL121">
            <v>949.00000000000011</v>
          </cell>
          <cell r="AM121">
            <v>1232</v>
          </cell>
          <cell r="AN121">
            <v>1272.0000000000005</v>
          </cell>
          <cell r="AO121">
            <v>692.00000000000011</v>
          </cell>
          <cell r="AP121">
            <v>551.99999999999989</v>
          </cell>
          <cell r="AQ121">
            <v>1307.0000000000005</v>
          </cell>
          <cell r="AR121">
            <v>409.21898734177222</v>
          </cell>
          <cell r="AS121">
            <v>700.63966244725736</v>
          </cell>
          <cell r="AT121">
            <v>837.30000000000007</v>
          </cell>
          <cell r="AU121">
            <v>714.96497890295359</v>
          </cell>
          <cell r="AV121">
            <v>1094.5746835443038</v>
          </cell>
          <cell r="AW121">
            <v>2628.6810126582277</v>
          </cell>
          <cell r="AX121">
            <v>1064.2298874824191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32.833333333333336</v>
          </cell>
          <cell r="BE121">
            <v>36.305555555555557</v>
          </cell>
          <cell r="BF121">
            <v>32.444444444444443</v>
          </cell>
          <cell r="BG121">
            <v>23.083333333333332</v>
          </cell>
          <cell r="BH121">
            <v>36.416666666666664</v>
          </cell>
          <cell r="BI121">
            <v>22.138888888888893</v>
          </cell>
          <cell r="BJ121">
            <v>50.805555555555564</v>
          </cell>
          <cell r="BK121">
            <v>27.722222222222221</v>
          </cell>
          <cell r="BL121">
            <v>19.027777777777779</v>
          </cell>
          <cell r="BM121">
            <v>20.444444444444443</v>
          </cell>
          <cell r="BN121">
            <v>24.916666666666671</v>
          </cell>
          <cell r="BO121">
            <v>5.75</v>
          </cell>
          <cell r="BP121">
            <v>22.138888888888893</v>
          </cell>
          <cell r="BQ121">
            <v>35.361111111111114</v>
          </cell>
          <cell r="BR121">
            <v>17.166666666666668</v>
          </cell>
          <cell r="BS121">
            <v>12.888888888888889</v>
          </cell>
          <cell r="BT121">
            <v>17.138888888888889</v>
          </cell>
          <cell r="BU121">
            <v>23.305555555555557</v>
          </cell>
          <cell r="BV121">
            <v>31.333333333333364</v>
          </cell>
          <cell r="BW121">
            <v>6.8888888888888884</v>
          </cell>
          <cell r="BX121">
            <v>23.333333333333353</v>
          </cell>
          <cell r="BY121">
            <v>21.722222222222218</v>
          </cell>
          <cell r="BZ121">
            <v>12.777777777777775</v>
          </cell>
          <cell r="CA121">
            <v>33.694444444444443</v>
          </cell>
          <cell r="CB121">
            <v>25.888888888888886</v>
          </cell>
          <cell r="CC121">
            <v>17.111111111111114</v>
          </cell>
          <cell r="CD121">
            <v>27.000000000000004</v>
          </cell>
          <cell r="CE121">
            <v>26.361111111111114</v>
          </cell>
          <cell r="CF121">
            <v>34.222222222222221</v>
          </cell>
          <cell r="CG121">
            <v>35.333333333333343</v>
          </cell>
          <cell r="CH121">
            <v>19.222222222222225</v>
          </cell>
          <cell r="CI121">
            <v>15.33333333333333</v>
          </cell>
          <cell r="CJ121">
            <v>36.305555555555571</v>
          </cell>
          <cell r="CK121">
            <v>11.367194092827006</v>
          </cell>
          <cell r="CL121">
            <v>19.462212845757151</v>
          </cell>
          <cell r="CM121">
            <v>23.258333333333336</v>
          </cell>
          <cell r="CN121">
            <v>19.860138302859824</v>
          </cell>
          <cell r="CO121">
            <v>30.404852320675104</v>
          </cell>
          <cell r="CP121">
            <v>73.0189170182841</v>
          </cell>
          <cell r="CQ121">
            <v>29.561941318956087</v>
          </cell>
          <cell r="CR121">
            <v>29.561935424804688</v>
          </cell>
          <cell r="CS121">
            <v>41.09463588060634</v>
          </cell>
          <cell r="CT121">
            <v>22.598323956868267</v>
          </cell>
          <cell r="CU121">
            <v>28.679118807626196</v>
          </cell>
          <cell r="CV121">
            <v>-3.6470464135021103</v>
          </cell>
          <cell r="CW121">
            <v>24.507774652289424</v>
          </cell>
          <cell r="CX121">
            <v>26.245370370370377</v>
          </cell>
          <cell r="CY121">
            <v>24.844209056102518</v>
          </cell>
          <cell r="DA121" t="str">
            <v>LCL050</v>
          </cell>
          <cell r="DB121">
            <v>23.490740740740748</v>
          </cell>
          <cell r="DC121">
            <v>26.245370370370377</v>
          </cell>
          <cell r="DD121">
            <v>26.245370370370377</v>
          </cell>
          <cell r="DE121">
            <v>2.7546296296296298</v>
          </cell>
          <cell r="DF121">
            <v>23951.525000000009</v>
          </cell>
          <cell r="DG121">
            <v>35869114.440478601</v>
          </cell>
          <cell r="DH121">
            <v>0.97654069194868809</v>
          </cell>
          <cell r="DI121" t="str">
            <v>C</v>
          </cell>
        </row>
        <row r="122">
          <cell r="D122" t="str">
            <v>LSE050</v>
          </cell>
          <cell r="E122">
            <v>912.6</v>
          </cell>
          <cell r="F122">
            <v>23.7</v>
          </cell>
          <cell r="G122">
            <v>23.699996948242188</v>
          </cell>
          <cell r="H122">
            <v>23.699996948242188</v>
          </cell>
          <cell r="I122">
            <v>23.699996948242188</v>
          </cell>
          <cell r="J122">
            <v>23.699996948242188</v>
          </cell>
          <cell r="K122">
            <v>1194</v>
          </cell>
          <cell r="L122">
            <v>1636</v>
          </cell>
          <cell r="M122">
            <v>1293</v>
          </cell>
          <cell r="N122">
            <v>1230</v>
          </cell>
          <cell r="O122">
            <v>1230</v>
          </cell>
          <cell r="P122">
            <v>1420</v>
          </cell>
          <cell r="Q122">
            <v>1031</v>
          </cell>
          <cell r="R122">
            <v>889</v>
          </cell>
          <cell r="S122">
            <v>889</v>
          </cell>
          <cell r="T122">
            <v>1070</v>
          </cell>
          <cell r="U122">
            <v>971.00000000000011</v>
          </cell>
          <cell r="V122">
            <v>376.00000000000006</v>
          </cell>
          <cell r="W122">
            <v>363</v>
          </cell>
          <cell r="X122">
            <v>1353</v>
          </cell>
          <cell r="Y122">
            <v>748</v>
          </cell>
          <cell r="Z122">
            <v>259</v>
          </cell>
          <cell r="AA122">
            <v>304</v>
          </cell>
          <cell r="AB122">
            <v>548</v>
          </cell>
          <cell r="AC122">
            <v>775.00000000000034</v>
          </cell>
          <cell r="AD122">
            <v>261.00000000000006</v>
          </cell>
          <cell r="AE122">
            <v>663.00000000000045</v>
          </cell>
          <cell r="AF122">
            <v>607.00000000000034</v>
          </cell>
          <cell r="AG122">
            <v>657.00000000000011</v>
          </cell>
          <cell r="AH122">
            <v>385.99999999999994</v>
          </cell>
          <cell r="AI122">
            <v>489</v>
          </cell>
          <cell r="AJ122">
            <v>754.00000000000045</v>
          </cell>
          <cell r="AK122">
            <v>705.00000000000023</v>
          </cell>
          <cell r="AL122">
            <v>1027.0000000000005</v>
          </cell>
          <cell r="AM122">
            <v>757.00000000000057</v>
          </cell>
          <cell r="AN122">
            <v>1026.0000000000005</v>
          </cell>
          <cell r="AO122">
            <v>896.00000000000068</v>
          </cell>
          <cell r="AP122">
            <v>1080.0000000000002</v>
          </cell>
          <cell r="AQ122">
            <v>635.00000000000011</v>
          </cell>
          <cell r="AR122">
            <v>469.33966244725747</v>
          </cell>
          <cell r="AS122">
            <v>672.47932489451512</v>
          </cell>
          <cell r="AT122">
            <v>446.51772151898734</v>
          </cell>
          <cell r="AU122">
            <v>944.22911392405081</v>
          </cell>
          <cell r="AV122">
            <v>759.20042194092809</v>
          </cell>
          <cell r="AW122">
            <v>1072.254430379747</v>
          </cell>
          <cell r="AX122">
            <v>727.33677918424758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33.166666666666664</v>
          </cell>
          <cell r="BE122">
            <v>45.444444444444443</v>
          </cell>
          <cell r="BF122">
            <v>35.916666666666664</v>
          </cell>
          <cell r="BG122">
            <v>34.166666666666664</v>
          </cell>
          <cell r="BH122">
            <v>34.166666666666664</v>
          </cell>
          <cell r="BI122">
            <v>39.444444444444443</v>
          </cell>
          <cell r="BJ122">
            <v>28.638888888888889</v>
          </cell>
          <cell r="BK122">
            <v>24.694444444444443</v>
          </cell>
          <cell r="BL122">
            <v>24.694444444444443</v>
          </cell>
          <cell r="BM122">
            <v>29.722222222222221</v>
          </cell>
          <cell r="BN122">
            <v>26.972222222222225</v>
          </cell>
          <cell r="BO122">
            <v>10.444444444444446</v>
          </cell>
          <cell r="BP122">
            <v>10.083333333333334</v>
          </cell>
          <cell r="BQ122">
            <v>37.583333333333336</v>
          </cell>
          <cell r="BR122">
            <v>20.777777777777779</v>
          </cell>
          <cell r="BS122">
            <v>7.1944444444444446</v>
          </cell>
          <cell r="BT122">
            <v>8.4444444444444446</v>
          </cell>
          <cell r="BU122">
            <v>15.222222222222221</v>
          </cell>
          <cell r="BV122">
            <v>21.527777777777786</v>
          </cell>
          <cell r="BW122">
            <v>7.2500000000000018</v>
          </cell>
          <cell r="BX122">
            <v>18.416666666666679</v>
          </cell>
          <cell r="BY122">
            <v>16.861111111111121</v>
          </cell>
          <cell r="BZ122">
            <v>18.250000000000004</v>
          </cell>
          <cell r="CA122">
            <v>10.722222222222221</v>
          </cell>
          <cell r="CB122">
            <v>13.583333333333334</v>
          </cell>
          <cell r="CC122">
            <v>20.944444444444457</v>
          </cell>
          <cell r="CD122">
            <v>19.583333333333339</v>
          </cell>
          <cell r="CE122">
            <v>28.527777777777789</v>
          </cell>
          <cell r="CF122">
            <v>21.027777777777793</v>
          </cell>
          <cell r="CG122">
            <v>28.500000000000014</v>
          </cell>
          <cell r="CH122">
            <v>24.888888888888907</v>
          </cell>
          <cell r="CI122">
            <v>30.000000000000007</v>
          </cell>
          <cell r="CJ122">
            <v>17.638888888888893</v>
          </cell>
          <cell r="CK122">
            <v>13.037212845757152</v>
          </cell>
          <cell r="CL122">
            <v>18.679981247069865</v>
          </cell>
          <cell r="CM122">
            <v>12.403270042194093</v>
          </cell>
          <cell r="CN122">
            <v>26.228586497890301</v>
          </cell>
          <cell r="CO122">
            <v>21.088900609470226</v>
          </cell>
          <cell r="CP122">
            <v>29.784845288326306</v>
          </cell>
          <cell r="CQ122">
            <v>20.203799421784659</v>
          </cell>
          <cell r="CR122">
            <v>20.20379638671875</v>
          </cell>
          <cell r="CS122">
            <v>25.700777465228942</v>
          </cell>
          <cell r="CT122">
            <v>15.439838255977502</v>
          </cell>
          <cell r="CU122">
            <v>22.650510822003444</v>
          </cell>
          <cell r="CV122">
            <v>-9.9814580403188025</v>
          </cell>
          <cell r="CW122">
            <v>19.906919049851538</v>
          </cell>
          <cell r="CX122">
            <v>25.421296296296305</v>
          </cell>
          <cell r="CY122">
            <v>21.800384825754026</v>
          </cell>
          <cell r="DA122" t="str">
            <v>LSE050</v>
          </cell>
          <cell r="DB122">
            <v>23.01851851851853</v>
          </cell>
          <cell r="DC122">
            <v>25.421296296296305</v>
          </cell>
          <cell r="DD122">
            <v>25.421296296296305</v>
          </cell>
          <cell r="DE122">
            <v>2.402777777777775</v>
          </cell>
          <cell r="DF122">
            <v>23199.475000000009</v>
          </cell>
          <cell r="DG122">
            <v>35892313.915478602</v>
          </cell>
          <cell r="DH122">
            <v>0.97717230027587287</v>
          </cell>
          <cell r="DI122" t="str">
            <v>C</v>
          </cell>
        </row>
        <row r="123">
          <cell r="D123" t="str">
            <v>LRN025</v>
          </cell>
          <cell r="E123">
            <v>534.6</v>
          </cell>
          <cell r="F123">
            <v>13.75</v>
          </cell>
          <cell r="G123">
            <v>13.75</v>
          </cell>
          <cell r="H123">
            <v>13.75</v>
          </cell>
          <cell r="I123">
            <v>13.75</v>
          </cell>
          <cell r="J123">
            <v>13.75</v>
          </cell>
          <cell r="K123">
            <v>1116</v>
          </cell>
          <cell r="L123">
            <v>2262</v>
          </cell>
          <cell r="M123">
            <v>1046</v>
          </cell>
          <cell r="N123">
            <v>1137</v>
          </cell>
          <cell r="O123">
            <v>1154</v>
          </cell>
          <cell r="P123">
            <v>1160</v>
          </cell>
          <cell r="Q123">
            <v>805</v>
          </cell>
          <cell r="R123">
            <v>997</v>
          </cell>
          <cell r="S123">
            <v>1010</v>
          </cell>
          <cell r="T123">
            <v>794</v>
          </cell>
          <cell r="U123">
            <v>1087</v>
          </cell>
          <cell r="V123">
            <v>483</v>
          </cell>
          <cell r="W123">
            <v>955</v>
          </cell>
          <cell r="X123">
            <v>1164</v>
          </cell>
          <cell r="Y123">
            <v>1241</v>
          </cell>
          <cell r="Z123">
            <v>1176</v>
          </cell>
          <cell r="AA123">
            <v>1293</v>
          </cell>
          <cell r="AB123">
            <v>472</v>
          </cell>
          <cell r="AC123">
            <v>1634</v>
          </cell>
          <cell r="AD123">
            <v>696</v>
          </cell>
          <cell r="AE123">
            <v>1329</v>
          </cell>
          <cell r="AF123">
            <v>794</v>
          </cell>
          <cell r="AG123">
            <v>245.01527272727273</v>
          </cell>
          <cell r="AH123">
            <v>371</v>
          </cell>
          <cell r="AI123">
            <v>261</v>
          </cell>
          <cell r="AJ123">
            <v>603</v>
          </cell>
          <cell r="AK123">
            <v>1190</v>
          </cell>
          <cell r="AL123">
            <v>861</v>
          </cell>
          <cell r="AM123">
            <v>907</v>
          </cell>
          <cell r="AN123">
            <v>1106</v>
          </cell>
          <cell r="AO123">
            <v>688</v>
          </cell>
          <cell r="AP123">
            <v>725</v>
          </cell>
          <cell r="AQ123">
            <v>1275</v>
          </cell>
          <cell r="AR123">
            <v>494.80145454545459</v>
          </cell>
          <cell r="AS123">
            <v>1138.4414545454545</v>
          </cell>
          <cell r="AT123">
            <v>456.98327272727283</v>
          </cell>
          <cell r="AU123">
            <v>1241.861090909091</v>
          </cell>
          <cell r="AV123">
            <v>626.7439999999998</v>
          </cell>
          <cell r="AW123">
            <v>1486.0036363636361</v>
          </cell>
          <cell r="AX123">
            <v>907.47248484848478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31</v>
          </cell>
          <cell r="BE123">
            <v>62.833333333333336</v>
          </cell>
          <cell r="BF123">
            <v>29.055555555555557</v>
          </cell>
          <cell r="BG123">
            <v>31.583333333333332</v>
          </cell>
          <cell r="BH123">
            <v>32.055555555555557</v>
          </cell>
          <cell r="BI123">
            <v>32.222222222222221</v>
          </cell>
          <cell r="BJ123">
            <v>22.361111111111111</v>
          </cell>
          <cell r="BK123">
            <v>27.694444444444443</v>
          </cell>
          <cell r="BL123">
            <v>28.055555555555557</v>
          </cell>
          <cell r="BM123">
            <v>22.055555555555557</v>
          </cell>
          <cell r="BN123">
            <v>30.194444444444443</v>
          </cell>
          <cell r="BO123">
            <v>13.416666666666666</v>
          </cell>
          <cell r="BP123">
            <v>26.527777777777779</v>
          </cell>
          <cell r="BQ123">
            <v>32.333333333333336</v>
          </cell>
          <cell r="BR123">
            <v>34.472222222222221</v>
          </cell>
          <cell r="BS123">
            <v>32.666666666666664</v>
          </cell>
          <cell r="BT123">
            <v>35.916666666666664</v>
          </cell>
          <cell r="BU123">
            <v>13.111111111111111</v>
          </cell>
          <cell r="BV123">
            <v>45.388888888888886</v>
          </cell>
          <cell r="BW123">
            <v>19.333333333333332</v>
          </cell>
          <cell r="BX123">
            <v>36.916666666666664</v>
          </cell>
          <cell r="BY123">
            <v>22.055555555555557</v>
          </cell>
          <cell r="BZ123">
            <v>6.8059797979797985</v>
          </cell>
          <cell r="CA123">
            <v>10.305555555555555</v>
          </cell>
          <cell r="CB123">
            <v>7.25</v>
          </cell>
          <cell r="CC123">
            <v>16.75</v>
          </cell>
          <cell r="CD123">
            <v>33.055555555555557</v>
          </cell>
          <cell r="CE123">
            <v>23.916666666666668</v>
          </cell>
          <cell r="CF123">
            <v>25.194444444444443</v>
          </cell>
          <cell r="CG123">
            <v>30.722222222222221</v>
          </cell>
          <cell r="CH123">
            <v>19.111111111111111</v>
          </cell>
          <cell r="CI123">
            <v>20.138888888888889</v>
          </cell>
          <cell r="CJ123">
            <v>35.416666666666664</v>
          </cell>
          <cell r="CK123">
            <v>13.74448484848485</v>
          </cell>
          <cell r="CL123">
            <v>31.623373737373736</v>
          </cell>
          <cell r="CM123">
            <v>12.6939797979798</v>
          </cell>
          <cell r="CN123">
            <v>34.49614141414142</v>
          </cell>
          <cell r="CO123">
            <v>17.409555555555549</v>
          </cell>
          <cell r="CP123">
            <v>41.277878787878784</v>
          </cell>
          <cell r="CQ123">
            <v>25.207569023569025</v>
          </cell>
          <cell r="CR123">
            <v>25.207565307617188</v>
          </cell>
          <cell r="CS123">
            <v>31.061191919191916</v>
          </cell>
          <cell r="CT123">
            <v>23.369626262626262</v>
          </cell>
          <cell r="CU123">
            <v>25.478784511784511</v>
          </cell>
          <cell r="CV123">
            <v>-1.9868552188552187</v>
          </cell>
          <cell r="CW123">
            <v>21.533225589225591</v>
          </cell>
          <cell r="CX123">
            <v>25.356481481481481</v>
          </cell>
          <cell r="CY123">
            <v>24.793590909090906</v>
          </cell>
          <cell r="DA123" t="str">
            <v>LRN025</v>
          </cell>
          <cell r="DB123">
            <v>24.574074074074073</v>
          </cell>
          <cell r="DC123">
            <v>25.356481481481481</v>
          </cell>
          <cell r="DD123">
            <v>25.356481481481481</v>
          </cell>
          <cell r="DE123">
            <v>0.78240740740740833</v>
          </cell>
          <cell r="DF123">
            <v>13555.575000000001</v>
          </cell>
          <cell r="DG123">
            <v>35905869.490478605</v>
          </cell>
          <cell r="DH123">
            <v>0.97754135233630857</v>
          </cell>
          <cell r="DI123" t="str">
            <v>C</v>
          </cell>
        </row>
        <row r="124">
          <cell r="D124" t="str">
            <v>LCL075</v>
          </cell>
          <cell r="E124">
            <v>848.40000000000009</v>
          </cell>
          <cell r="F124">
            <v>32.950000000000003</v>
          </cell>
          <cell r="G124">
            <v>32.949981689453125</v>
          </cell>
          <cell r="H124">
            <v>32.949981689453125</v>
          </cell>
          <cell r="I124">
            <v>32.949981689453125</v>
          </cell>
          <cell r="J124">
            <v>32.949981689453125</v>
          </cell>
          <cell r="K124">
            <v>421.99999999999994</v>
          </cell>
          <cell r="L124">
            <v>438.99999999999994</v>
          </cell>
          <cell r="M124">
            <v>449.99999999999994</v>
          </cell>
          <cell r="N124">
            <v>558.99999999999989</v>
          </cell>
          <cell r="O124">
            <v>251</v>
          </cell>
          <cell r="P124">
            <v>441</v>
          </cell>
          <cell r="Q124">
            <v>411</v>
          </cell>
          <cell r="R124">
            <v>249.99999999999997</v>
          </cell>
          <cell r="S124">
            <v>463.99999999999994</v>
          </cell>
          <cell r="T124">
            <v>128</v>
          </cell>
          <cell r="U124">
            <v>368.99999999999994</v>
          </cell>
          <cell r="V124">
            <v>41</v>
          </cell>
          <cell r="W124">
            <v>214</v>
          </cell>
          <cell r="X124">
            <v>356</v>
          </cell>
          <cell r="Y124">
            <v>223</v>
          </cell>
          <cell r="Z124">
            <v>276</v>
          </cell>
          <cell r="AA124">
            <v>286</v>
          </cell>
          <cell r="AB124">
            <v>441.99999999999989</v>
          </cell>
          <cell r="AC124">
            <v>214.99999999999991</v>
          </cell>
          <cell r="AD124">
            <v>213.00000000000003</v>
          </cell>
          <cell r="AE124">
            <v>325</v>
          </cell>
          <cell r="AF124">
            <v>282.99999999999994</v>
          </cell>
          <cell r="AG124">
            <v>179.99999999999994</v>
          </cell>
          <cell r="AH124">
            <v>224</v>
          </cell>
          <cell r="AI124">
            <v>221.99999999999991</v>
          </cell>
          <cell r="AJ124">
            <v>288</v>
          </cell>
          <cell r="AK124">
            <v>330</v>
          </cell>
          <cell r="AL124">
            <v>379</v>
          </cell>
          <cell r="AM124">
            <v>390.00000000000006</v>
          </cell>
          <cell r="AN124">
            <v>405.00000000000017</v>
          </cell>
          <cell r="AO124">
            <v>417.99999999999994</v>
          </cell>
          <cell r="AP124">
            <v>256.99999999999989</v>
          </cell>
          <cell r="AQ124">
            <v>1002</v>
          </cell>
          <cell r="AR124">
            <v>282.99999999999994</v>
          </cell>
          <cell r="AS124">
            <v>697.48012139605464</v>
          </cell>
          <cell r="AT124">
            <v>429.99999999999983</v>
          </cell>
          <cell r="AU124">
            <v>404.8895295902883</v>
          </cell>
          <cell r="AV124">
            <v>474.3235204855842</v>
          </cell>
          <cell r="AW124">
            <v>594.48133535660088</v>
          </cell>
          <cell r="AX124">
            <v>480.69575113808793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17.583333333333332</v>
          </cell>
          <cell r="BE124">
            <v>18.291666666666664</v>
          </cell>
          <cell r="BF124">
            <v>18.749999999999996</v>
          </cell>
          <cell r="BG124">
            <v>23.291666666666661</v>
          </cell>
          <cell r="BH124">
            <v>10.458333333333334</v>
          </cell>
          <cell r="BI124">
            <v>18.375</v>
          </cell>
          <cell r="BJ124">
            <v>17.125</v>
          </cell>
          <cell r="BK124">
            <v>10.416666666666666</v>
          </cell>
          <cell r="BL124">
            <v>19.333333333333332</v>
          </cell>
          <cell r="BM124">
            <v>5.333333333333333</v>
          </cell>
          <cell r="BN124">
            <v>15.374999999999998</v>
          </cell>
          <cell r="BO124">
            <v>1.7083333333333333</v>
          </cell>
          <cell r="BP124">
            <v>8.9166666666666661</v>
          </cell>
          <cell r="BQ124">
            <v>14.833333333333334</v>
          </cell>
          <cell r="BR124">
            <v>9.2916666666666661</v>
          </cell>
          <cell r="BS124">
            <v>11.5</v>
          </cell>
          <cell r="BT124">
            <v>11.916666666666666</v>
          </cell>
          <cell r="BU124">
            <v>18.416666666666661</v>
          </cell>
          <cell r="BV124">
            <v>8.9583333333333304</v>
          </cell>
          <cell r="BW124">
            <v>8.8750000000000018</v>
          </cell>
          <cell r="BX124">
            <v>13.541666666666666</v>
          </cell>
          <cell r="BY124">
            <v>11.791666666666664</v>
          </cell>
          <cell r="BZ124">
            <v>7.4999999999999973</v>
          </cell>
          <cell r="CA124">
            <v>9.3333333333333339</v>
          </cell>
          <cell r="CB124">
            <v>9.2499999999999964</v>
          </cell>
          <cell r="CC124">
            <v>12</v>
          </cell>
          <cell r="CD124">
            <v>13.75</v>
          </cell>
          <cell r="CE124">
            <v>15.791666666666666</v>
          </cell>
          <cell r="CF124">
            <v>16.250000000000004</v>
          </cell>
          <cell r="CG124">
            <v>16.875000000000007</v>
          </cell>
          <cell r="CH124">
            <v>17.416666666666664</v>
          </cell>
          <cell r="CI124">
            <v>10.708333333333329</v>
          </cell>
          <cell r="CJ124">
            <v>41.75</v>
          </cell>
          <cell r="CK124">
            <v>11.791666666666664</v>
          </cell>
          <cell r="CL124">
            <v>29.061671724835609</v>
          </cell>
          <cell r="CM124">
            <v>17.916666666666661</v>
          </cell>
          <cell r="CN124">
            <v>16.870397066262012</v>
          </cell>
          <cell r="CO124">
            <v>19.763480020232674</v>
          </cell>
          <cell r="CP124">
            <v>24.77005563985837</v>
          </cell>
          <cell r="CQ124">
            <v>20.028989630753667</v>
          </cell>
          <cell r="CR124">
            <v>20.028976440429687</v>
          </cell>
          <cell r="CS124">
            <v>20.46797757545102</v>
          </cell>
          <cell r="CT124">
            <v>25.130001264542233</v>
          </cell>
          <cell r="CU124">
            <v>19.913800370932389</v>
          </cell>
          <cell r="CV124">
            <v>9.9980568200977888</v>
          </cell>
          <cell r="CW124">
            <v>18.183514584387115</v>
          </cell>
          <cell r="CX124">
            <v>15.131944444444445</v>
          </cell>
          <cell r="CY124">
            <v>18.995462400944188</v>
          </cell>
          <cell r="DA124" t="str">
            <v>LCL075</v>
          </cell>
          <cell r="DB124">
            <v>13.847222222222218</v>
          </cell>
          <cell r="DC124">
            <v>25.130001264542233</v>
          </cell>
          <cell r="DD124">
            <v>25.130001264542233</v>
          </cell>
          <cell r="DE124">
            <v>11.282779042320016</v>
          </cell>
          <cell r="DF124">
            <v>21320.293072837634</v>
          </cell>
          <cell r="DG124">
            <v>35927189.78355144</v>
          </cell>
          <cell r="DH124">
            <v>0.9781217997232784</v>
          </cell>
          <cell r="DI124" t="str">
            <v>C</v>
          </cell>
        </row>
        <row r="125">
          <cell r="D125" t="str">
            <v>ZMR450</v>
          </cell>
          <cell r="E125">
            <v>654</v>
          </cell>
          <cell r="F125">
            <v>54.5</v>
          </cell>
          <cell r="G125">
            <v>54.5</v>
          </cell>
          <cell r="H125">
            <v>54.5</v>
          </cell>
          <cell r="I125">
            <v>54.5</v>
          </cell>
          <cell r="J125">
            <v>54.5</v>
          </cell>
          <cell r="K125">
            <v>54.5</v>
          </cell>
          <cell r="L125">
            <v>54.5</v>
          </cell>
          <cell r="M125">
            <v>54.5</v>
          </cell>
          <cell r="N125">
            <v>54.5</v>
          </cell>
          <cell r="O125">
            <v>54.5</v>
          </cell>
          <cell r="P125">
            <v>54.5</v>
          </cell>
          <cell r="Q125">
            <v>54.5</v>
          </cell>
          <cell r="R125">
            <v>54.5</v>
          </cell>
          <cell r="S125">
            <v>54.5</v>
          </cell>
          <cell r="T125">
            <v>54.5</v>
          </cell>
          <cell r="U125">
            <v>54.5</v>
          </cell>
          <cell r="V125">
            <v>54.5</v>
          </cell>
          <cell r="W125">
            <v>54.5</v>
          </cell>
          <cell r="X125">
            <v>54.5</v>
          </cell>
          <cell r="Y125">
            <v>54.5</v>
          </cell>
          <cell r="Z125">
            <v>54.5</v>
          </cell>
          <cell r="AA125">
            <v>54.5</v>
          </cell>
          <cell r="AB125">
            <v>54.5</v>
          </cell>
          <cell r="AC125">
            <v>54.5</v>
          </cell>
          <cell r="AD125">
            <v>54.5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324</v>
          </cell>
          <cell r="AO125">
            <v>186</v>
          </cell>
          <cell r="AP125">
            <v>101</v>
          </cell>
          <cell r="AQ125">
            <v>216</v>
          </cell>
          <cell r="AR125">
            <v>341</v>
          </cell>
          <cell r="AS125">
            <v>312</v>
          </cell>
          <cell r="AT125">
            <v>324</v>
          </cell>
          <cell r="AU125">
            <v>750.81999999999994</v>
          </cell>
          <cell r="AV125">
            <v>357</v>
          </cell>
          <cell r="AW125">
            <v>456.24</v>
          </cell>
          <cell r="AX125">
            <v>423.50999999999993</v>
          </cell>
          <cell r="AY125">
            <v>423.509765625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27</v>
          </cell>
          <cell r="CH125">
            <v>15.5</v>
          </cell>
          <cell r="CI125">
            <v>8.4166666666666661</v>
          </cell>
          <cell r="CJ125">
            <v>18</v>
          </cell>
          <cell r="CK125">
            <v>28.416666666666668</v>
          </cell>
          <cell r="CL125">
            <v>26</v>
          </cell>
          <cell r="CM125">
            <v>27</v>
          </cell>
          <cell r="CN125">
            <v>62.568333333333328</v>
          </cell>
          <cell r="CO125">
            <v>29.75</v>
          </cell>
          <cell r="CP125">
            <v>38.020000000000003</v>
          </cell>
          <cell r="CQ125">
            <v>35.292500000000004</v>
          </cell>
          <cell r="CS125">
            <v>43.446111111111115</v>
          </cell>
          <cell r="CT125">
            <v>24.854166666666668</v>
          </cell>
          <cell r="CU125">
            <v>23.389305555555552</v>
          </cell>
          <cell r="CV125">
            <v>16.368055555555557</v>
          </cell>
          <cell r="CW125">
            <v>39.772777777777776</v>
          </cell>
          <cell r="CX125">
            <v>8.4861111111111107</v>
          </cell>
          <cell r="CY125">
            <v>20.220972222222219</v>
          </cell>
          <cell r="DA125" t="str">
            <v>ZMR450</v>
          </cell>
          <cell r="DB125">
            <v>0</v>
          </cell>
          <cell r="DC125">
            <v>24.854166666666668</v>
          </cell>
          <cell r="DD125">
            <v>24.854166666666668</v>
          </cell>
          <cell r="DE125">
            <v>24.854166666666668</v>
          </cell>
          <cell r="DF125">
            <v>16254.625</v>
          </cell>
          <cell r="DG125">
            <v>35943444.40855144</v>
          </cell>
          <cell r="DH125">
            <v>0.97856433372481344</v>
          </cell>
          <cell r="DI125" t="str">
            <v>C</v>
          </cell>
        </row>
        <row r="126">
          <cell r="D126" t="str">
            <v>LIW075</v>
          </cell>
          <cell r="E126">
            <v>848.40000000000009</v>
          </cell>
          <cell r="F126">
            <v>32.950000000000003</v>
          </cell>
          <cell r="G126">
            <v>32.949981689453125</v>
          </cell>
          <cell r="H126">
            <v>32.949981689453125</v>
          </cell>
          <cell r="I126">
            <v>32.949981689453125</v>
          </cell>
          <cell r="J126">
            <v>32.949981689453125</v>
          </cell>
          <cell r="K126">
            <v>515</v>
          </cell>
          <cell r="L126">
            <v>552.99999999999989</v>
          </cell>
          <cell r="M126">
            <v>751</v>
          </cell>
          <cell r="N126">
            <v>537.99999999999989</v>
          </cell>
          <cell r="O126">
            <v>484.99999999999994</v>
          </cell>
          <cell r="P126">
            <v>904.99999999999989</v>
          </cell>
          <cell r="Q126">
            <v>525</v>
          </cell>
          <cell r="R126">
            <v>235.99999999999997</v>
          </cell>
          <cell r="S126">
            <v>828.99999999999989</v>
          </cell>
          <cell r="T126">
            <v>140</v>
          </cell>
          <cell r="U126">
            <v>256.99999999999994</v>
          </cell>
          <cell r="V126">
            <v>154</v>
          </cell>
          <cell r="W126">
            <v>349.99999999999994</v>
          </cell>
          <cell r="X126">
            <v>550</v>
          </cell>
          <cell r="Y126">
            <v>580</v>
          </cell>
          <cell r="Z126">
            <v>570</v>
          </cell>
          <cell r="AA126">
            <v>391</v>
          </cell>
          <cell r="AB126">
            <v>573.99999999999989</v>
          </cell>
          <cell r="AC126">
            <v>450</v>
          </cell>
          <cell r="AD126">
            <v>397</v>
          </cell>
          <cell r="AE126">
            <v>456</v>
          </cell>
          <cell r="AF126">
            <v>487.99999999999989</v>
          </cell>
          <cell r="AG126">
            <v>446.99999999999994</v>
          </cell>
          <cell r="AH126">
            <v>401.00000000000006</v>
          </cell>
          <cell r="AI126">
            <v>371</v>
          </cell>
          <cell r="AJ126">
            <v>383.99999999999989</v>
          </cell>
          <cell r="AK126">
            <v>488.99999999999983</v>
          </cell>
          <cell r="AL126">
            <v>548.99999999999989</v>
          </cell>
          <cell r="AM126">
            <v>630.00000000000011</v>
          </cell>
          <cell r="AN126">
            <v>751.99999999999989</v>
          </cell>
          <cell r="AO126">
            <v>685</v>
          </cell>
          <cell r="AP126">
            <v>394</v>
          </cell>
          <cell r="AQ126">
            <v>446.00000000000006</v>
          </cell>
          <cell r="AR126">
            <v>419.00000000000006</v>
          </cell>
          <cell r="AS126">
            <v>387.11987860394527</v>
          </cell>
          <cell r="AT126">
            <v>606.35963581183614</v>
          </cell>
          <cell r="AU126">
            <v>648.9301972685887</v>
          </cell>
          <cell r="AV126">
            <v>522.47192716236736</v>
          </cell>
          <cell r="AW126">
            <v>735.1092564491654</v>
          </cell>
          <cell r="AX126">
            <v>553.16514921598389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21.458333333333332</v>
          </cell>
          <cell r="BE126">
            <v>23.041666666666661</v>
          </cell>
          <cell r="BF126">
            <v>31.291666666666668</v>
          </cell>
          <cell r="BG126">
            <v>22.416666666666661</v>
          </cell>
          <cell r="BH126">
            <v>20.208333333333332</v>
          </cell>
          <cell r="BI126">
            <v>37.708333333333329</v>
          </cell>
          <cell r="BJ126">
            <v>21.875</v>
          </cell>
          <cell r="BK126">
            <v>9.8333333333333321</v>
          </cell>
          <cell r="BL126">
            <v>34.541666666666664</v>
          </cell>
          <cell r="BM126">
            <v>5.833333333333333</v>
          </cell>
          <cell r="BN126">
            <v>10.70833333333333</v>
          </cell>
          <cell r="BO126">
            <v>6.416666666666667</v>
          </cell>
          <cell r="BP126">
            <v>14.58333333333333</v>
          </cell>
          <cell r="BQ126">
            <v>22.916666666666668</v>
          </cell>
          <cell r="BR126">
            <v>24.166666666666668</v>
          </cell>
          <cell r="BS126">
            <v>23.75</v>
          </cell>
          <cell r="BT126">
            <v>16.291666666666668</v>
          </cell>
          <cell r="BU126">
            <v>23.916666666666661</v>
          </cell>
          <cell r="BV126">
            <v>18.75</v>
          </cell>
          <cell r="BW126">
            <v>16.541666666666668</v>
          </cell>
          <cell r="BX126">
            <v>19</v>
          </cell>
          <cell r="BY126">
            <v>20.333333333333329</v>
          </cell>
          <cell r="BZ126">
            <v>18.624999999999996</v>
          </cell>
          <cell r="CA126">
            <v>16.708333333333336</v>
          </cell>
          <cell r="CB126">
            <v>15.458333333333334</v>
          </cell>
          <cell r="CC126">
            <v>15.999999999999995</v>
          </cell>
          <cell r="CD126">
            <v>20.374999999999993</v>
          </cell>
          <cell r="CE126">
            <v>22.874999999999996</v>
          </cell>
          <cell r="CF126">
            <v>26.250000000000004</v>
          </cell>
          <cell r="CG126">
            <v>31.333333333333329</v>
          </cell>
          <cell r="CH126">
            <v>28.541666666666668</v>
          </cell>
          <cell r="CI126">
            <v>16.416666666666668</v>
          </cell>
          <cell r="CJ126">
            <v>18.583333333333336</v>
          </cell>
          <cell r="CK126">
            <v>17.458333333333336</v>
          </cell>
          <cell r="CL126">
            <v>16.129994941831054</v>
          </cell>
          <cell r="CM126">
            <v>25.264984825493173</v>
          </cell>
          <cell r="CN126">
            <v>27.038758219524528</v>
          </cell>
          <cell r="CO126">
            <v>21.769663631765308</v>
          </cell>
          <cell r="CP126">
            <v>30.62955235204856</v>
          </cell>
          <cell r="CQ126">
            <v>23.048547883999323</v>
          </cell>
          <cell r="CR126">
            <v>23.048538208007813</v>
          </cell>
          <cell r="CS126">
            <v>26.479324734446134</v>
          </cell>
          <cell r="CT126">
            <v>19.359161608497725</v>
          </cell>
          <cell r="CU126">
            <v>23.524273941999663</v>
          </cell>
          <cell r="CV126">
            <v>-4.9394495026133782</v>
          </cell>
          <cell r="CW126">
            <v>24.69113555892767</v>
          </cell>
          <cell r="CX126">
            <v>24.298611111111104</v>
          </cell>
          <cell r="CY126">
            <v>22.669727912662282</v>
          </cell>
          <cell r="DA126" t="str">
            <v>LIW075</v>
          </cell>
          <cell r="DB126">
            <v>19.749999999999993</v>
          </cell>
          <cell r="DC126">
            <v>24.298611111111104</v>
          </cell>
          <cell r="DD126">
            <v>24.298611111111104</v>
          </cell>
          <cell r="DE126">
            <v>4.5486111111111107</v>
          </cell>
          <cell r="DF126">
            <v>20614.941666666662</v>
          </cell>
          <cell r="DG126">
            <v>35964059.35021811</v>
          </cell>
          <cell r="DH126">
            <v>0.97912557784008314</v>
          </cell>
          <cell r="DI126" t="str">
            <v>C</v>
          </cell>
        </row>
        <row r="127">
          <cell r="D127" t="str">
            <v>LSE075</v>
          </cell>
          <cell r="E127">
            <v>848.40000000000009</v>
          </cell>
          <cell r="F127">
            <v>32.950000000000003</v>
          </cell>
          <cell r="G127">
            <v>32.949981689453125</v>
          </cell>
          <cell r="H127">
            <v>32.949981689453125</v>
          </cell>
          <cell r="I127">
            <v>32.949981689453125</v>
          </cell>
          <cell r="J127">
            <v>32.949981689453125</v>
          </cell>
          <cell r="K127">
            <v>595</v>
          </cell>
          <cell r="L127">
            <v>732.99999999999989</v>
          </cell>
          <cell r="M127">
            <v>677</v>
          </cell>
          <cell r="N127">
            <v>625</v>
          </cell>
          <cell r="O127">
            <v>419.99999999999994</v>
          </cell>
          <cell r="P127">
            <v>877.99999999999989</v>
          </cell>
          <cell r="Q127">
            <v>627</v>
          </cell>
          <cell r="R127">
            <v>456.99999999999994</v>
          </cell>
          <cell r="S127">
            <v>285</v>
          </cell>
          <cell r="T127">
            <v>260</v>
          </cell>
          <cell r="U127">
            <v>316</v>
          </cell>
          <cell r="V127">
            <v>313.99999999999994</v>
          </cell>
          <cell r="W127">
            <v>468.99999999999994</v>
          </cell>
          <cell r="X127">
            <v>586</v>
          </cell>
          <cell r="Y127">
            <v>623.99999999999989</v>
          </cell>
          <cell r="Z127">
            <v>595</v>
          </cell>
          <cell r="AA127">
            <v>687</v>
          </cell>
          <cell r="AB127">
            <v>553.99999999999989</v>
          </cell>
          <cell r="AC127">
            <v>530</v>
          </cell>
          <cell r="AD127">
            <v>274</v>
          </cell>
          <cell r="AE127">
            <v>261.99999999999989</v>
          </cell>
          <cell r="AF127">
            <v>469</v>
          </cell>
          <cell r="AG127">
            <v>337.00000000000011</v>
          </cell>
          <cell r="AH127">
            <v>323.99999999999994</v>
          </cell>
          <cell r="AI127">
            <v>300</v>
          </cell>
          <cell r="AJ127">
            <v>512</v>
          </cell>
          <cell r="AK127">
            <v>498</v>
          </cell>
          <cell r="AL127">
            <v>653.99999999999977</v>
          </cell>
          <cell r="AM127">
            <v>539.00000000000011</v>
          </cell>
          <cell r="AN127">
            <v>688.00000000000011</v>
          </cell>
          <cell r="AO127">
            <v>472</v>
          </cell>
          <cell r="AP127">
            <v>498.99999999999994</v>
          </cell>
          <cell r="AQ127">
            <v>387.99999999999994</v>
          </cell>
          <cell r="AR127">
            <v>416.00000000000006</v>
          </cell>
          <cell r="AS127">
            <v>433.11987860394527</v>
          </cell>
          <cell r="AT127">
            <v>398.05948406676777</v>
          </cell>
          <cell r="AU127">
            <v>582.59757207890743</v>
          </cell>
          <cell r="AV127">
            <v>552.51138088012135</v>
          </cell>
          <cell r="AW127">
            <v>536.67738998482548</v>
          </cell>
          <cell r="AX127">
            <v>486.49428426909458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24.791666666666668</v>
          </cell>
          <cell r="BE127">
            <v>30.541666666666661</v>
          </cell>
          <cell r="BF127">
            <v>28.208333333333332</v>
          </cell>
          <cell r="BG127">
            <v>26.041666666666668</v>
          </cell>
          <cell r="BH127">
            <v>17.499999999999996</v>
          </cell>
          <cell r="BI127">
            <v>36.583333333333329</v>
          </cell>
          <cell r="BJ127">
            <v>26.125</v>
          </cell>
          <cell r="BK127">
            <v>19.041666666666664</v>
          </cell>
          <cell r="BL127">
            <v>11.875</v>
          </cell>
          <cell r="BM127">
            <v>10.833333333333334</v>
          </cell>
          <cell r="BN127">
            <v>13.166666666666666</v>
          </cell>
          <cell r="BO127">
            <v>13.08333333333333</v>
          </cell>
          <cell r="BP127">
            <v>19.541666666666664</v>
          </cell>
          <cell r="BQ127">
            <v>24.416666666666668</v>
          </cell>
          <cell r="BR127">
            <v>25.999999999999996</v>
          </cell>
          <cell r="BS127">
            <v>24.791666666666668</v>
          </cell>
          <cell r="BT127">
            <v>28.625</v>
          </cell>
          <cell r="BU127">
            <v>23.083333333333329</v>
          </cell>
          <cell r="BV127">
            <v>22.083333333333332</v>
          </cell>
          <cell r="BW127">
            <v>11.416666666666666</v>
          </cell>
          <cell r="BX127">
            <v>10.916666666666663</v>
          </cell>
          <cell r="BY127">
            <v>19.541666666666668</v>
          </cell>
          <cell r="BZ127">
            <v>14.041666666666671</v>
          </cell>
          <cell r="CA127">
            <v>13.499999999999998</v>
          </cell>
          <cell r="CB127">
            <v>12.5</v>
          </cell>
          <cell r="CC127">
            <v>21.333333333333332</v>
          </cell>
          <cell r="CD127">
            <v>20.75</v>
          </cell>
          <cell r="CE127">
            <v>27.249999999999989</v>
          </cell>
          <cell r="CF127">
            <v>22.458333333333339</v>
          </cell>
          <cell r="CG127">
            <v>28.666666666666671</v>
          </cell>
          <cell r="CH127">
            <v>19.666666666666668</v>
          </cell>
          <cell r="CI127">
            <v>20.791666666666664</v>
          </cell>
          <cell r="CJ127">
            <v>16.166666666666664</v>
          </cell>
          <cell r="CK127">
            <v>17.333333333333336</v>
          </cell>
          <cell r="CL127">
            <v>18.046661608497718</v>
          </cell>
          <cell r="CM127">
            <v>16.585811836115322</v>
          </cell>
          <cell r="CN127">
            <v>24.274898836621144</v>
          </cell>
          <cell r="CO127">
            <v>23.021307536671724</v>
          </cell>
          <cell r="CP127">
            <v>22.361557916034396</v>
          </cell>
          <cell r="CQ127">
            <v>20.270595177878942</v>
          </cell>
          <cell r="CR127">
            <v>20.270584106445313</v>
          </cell>
          <cell r="CS127">
            <v>23.219254763109088</v>
          </cell>
          <cell r="CT127">
            <v>17.03311836115326</v>
          </cell>
          <cell r="CU127">
            <v>21.385297588939466</v>
          </cell>
          <cell r="CV127">
            <v>-6.2307705277356291</v>
          </cell>
          <cell r="CW127">
            <v>21.29400606980273</v>
          </cell>
          <cell r="CX127">
            <v>23.263888888888889</v>
          </cell>
          <cell r="CY127">
            <v>21.251001095936601</v>
          </cell>
          <cell r="DA127" t="str">
            <v>LSE075</v>
          </cell>
          <cell r="DB127">
            <v>23.111111111111107</v>
          </cell>
          <cell r="DC127">
            <v>23.263888888888889</v>
          </cell>
          <cell r="DD127">
            <v>23.263888888888889</v>
          </cell>
          <cell r="DE127">
            <v>0.15277777777778212</v>
          </cell>
          <cell r="DF127">
            <v>19737.083333333336</v>
          </cell>
          <cell r="DG127">
            <v>35983796.433551446</v>
          </cell>
          <cell r="DH127">
            <v>0.97966292216307638</v>
          </cell>
          <cell r="DI127" t="str">
            <v>C</v>
          </cell>
        </row>
        <row r="128">
          <cell r="D128" t="str">
            <v>LDM050</v>
          </cell>
          <cell r="E128">
            <v>912.6</v>
          </cell>
          <cell r="F128">
            <v>23.7</v>
          </cell>
          <cell r="G128">
            <v>23.699996948242188</v>
          </cell>
          <cell r="H128">
            <v>23.699996948242188</v>
          </cell>
          <cell r="I128">
            <v>23.699996948242188</v>
          </cell>
          <cell r="J128">
            <v>23.699996948242188</v>
          </cell>
          <cell r="K128">
            <v>730</v>
          </cell>
          <cell r="L128">
            <v>921.00000000000011</v>
          </cell>
          <cell r="M128">
            <v>731</v>
          </cell>
          <cell r="N128">
            <v>854</v>
          </cell>
          <cell r="O128">
            <v>637</v>
          </cell>
          <cell r="P128">
            <v>785</v>
          </cell>
          <cell r="Q128">
            <v>762.00000000000011</v>
          </cell>
          <cell r="R128">
            <v>1065</v>
          </cell>
          <cell r="S128">
            <v>938</v>
          </cell>
          <cell r="T128">
            <v>623</v>
          </cell>
          <cell r="U128">
            <v>795</v>
          </cell>
          <cell r="V128">
            <v>177</v>
          </cell>
          <cell r="W128">
            <v>470</v>
          </cell>
          <cell r="X128">
            <v>625</v>
          </cell>
          <cell r="Y128">
            <v>920</v>
          </cell>
          <cell r="Z128">
            <v>121</v>
          </cell>
          <cell r="AA128">
            <v>688</v>
          </cell>
          <cell r="AB128">
            <v>469</v>
          </cell>
          <cell r="AC128">
            <v>775.00000000000023</v>
          </cell>
          <cell r="AD128">
            <v>374.00000000000006</v>
          </cell>
          <cell r="AE128">
            <v>603.00000000000023</v>
          </cell>
          <cell r="AF128">
            <v>705.00000000000045</v>
          </cell>
          <cell r="AG128">
            <v>510.99999999999994</v>
          </cell>
          <cell r="AH128">
            <v>297.99999999999989</v>
          </cell>
          <cell r="AI128">
            <v>345.99999999999994</v>
          </cell>
          <cell r="AJ128">
            <v>599.00000000000034</v>
          </cell>
          <cell r="AK128">
            <v>562.00000000000023</v>
          </cell>
          <cell r="AL128">
            <v>1019.7189873417726</v>
          </cell>
          <cell r="AM128">
            <v>923.00000000000023</v>
          </cell>
          <cell r="AN128">
            <v>671.00000000000045</v>
          </cell>
          <cell r="AO128">
            <v>1009.0000000000001</v>
          </cell>
          <cell r="AP128">
            <v>767.00000000000023</v>
          </cell>
          <cell r="AQ128">
            <v>561.00000000000011</v>
          </cell>
          <cell r="AR128">
            <v>568.27974683544335</v>
          </cell>
          <cell r="AS128">
            <v>336.97932489451483</v>
          </cell>
          <cell r="AT128">
            <v>717.4000000000002</v>
          </cell>
          <cell r="AU128">
            <v>796.56202531645579</v>
          </cell>
          <cell r="AV128">
            <v>505.4</v>
          </cell>
          <cell r="AW128">
            <v>944.01392405063314</v>
          </cell>
          <cell r="AX128">
            <v>644.77250351617454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20.277777777777779</v>
          </cell>
          <cell r="BE128">
            <v>25.583333333333336</v>
          </cell>
          <cell r="BF128">
            <v>20.305555555555557</v>
          </cell>
          <cell r="BG128">
            <v>23.722222222222221</v>
          </cell>
          <cell r="BH128">
            <v>17.694444444444443</v>
          </cell>
          <cell r="BI128">
            <v>21.805555555555557</v>
          </cell>
          <cell r="BJ128">
            <v>21.166666666666671</v>
          </cell>
          <cell r="BK128">
            <v>29.583333333333332</v>
          </cell>
          <cell r="BL128">
            <v>26.055555555555557</v>
          </cell>
          <cell r="BM128">
            <v>17.305555555555557</v>
          </cell>
          <cell r="BN128">
            <v>22.083333333333332</v>
          </cell>
          <cell r="BO128">
            <v>4.916666666666667</v>
          </cell>
          <cell r="BP128">
            <v>13.055555555555555</v>
          </cell>
          <cell r="BQ128">
            <v>17.361111111111111</v>
          </cell>
          <cell r="BR128">
            <v>25.555555555555557</v>
          </cell>
          <cell r="BS128">
            <v>3.3611111111111112</v>
          </cell>
          <cell r="BT128">
            <v>19.111111111111111</v>
          </cell>
          <cell r="BU128">
            <v>13.027777777777779</v>
          </cell>
          <cell r="BV128">
            <v>21.527777777777786</v>
          </cell>
          <cell r="BW128">
            <v>10.388888888888891</v>
          </cell>
          <cell r="BX128">
            <v>16.750000000000007</v>
          </cell>
          <cell r="BY128">
            <v>19.583333333333346</v>
          </cell>
          <cell r="BZ128">
            <v>14.194444444444443</v>
          </cell>
          <cell r="CA128">
            <v>8.277777777777775</v>
          </cell>
          <cell r="CB128">
            <v>9.6111111111111089</v>
          </cell>
          <cell r="CC128">
            <v>16.6388888888889</v>
          </cell>
          <cell r="CD128">
            <v>15.611111111111118</v>
          </cell>
          <cell r="CE128">
            <v>28.325527426160349</v>
          </cell>
          <cell r="CF128">
            <v>25.638888888888896</v>
          </cell>
          <cell r="CG128">
            <v>18.6388888888889</v>
          </cell>
          <cell r="CH128">
            <v>28.027777777777782</v>
          </cell>
          <cell r="CI128">
            <v>21.305555555555561</v>
          </cell>
          <cell r="CJ128">
            <v>15.583333333333336</v>
          </cell>
          <cell r="CK128">
            <v>15.78554852320676</v>
          </cell>
          <cell r="CL128">
            <v>9.3605368026254112</v>
          </cell>
          <cell r="CM128">
            <v>19.927777777777784</v>
          </cell>
          <cell r="CN128">
            <v>22.126722925457106</v>
          </cell>
          <cell r="CO128">
            <v>14.038888888888888</v>
          </cell>
          <cell r="CP128">
            <v>26.222609001406475</v>
          </cell>
          <cell r="CQ128">
            <v>17.910347319893734</v>
          </cell>
          <cell r="CR128">
            <v>17.91033935546875</v>
          </cell>
          <cell r="CS128">
            <v>20.796073605250822</v>
          </cell>
          <cell r="CT128">
            <v>15.164299109235822</v>
          </cell>
          <cell r="CU128">
            <v>20.415171315830602</v>
          </cell>
          <cell r="CV128">
            <v>-7.7603258321612802</v>
          </cell>
          <cell r="CW128">
            <v>18.697796530707929</v>
          </cell>
          <cell r="CX128">
            <v>22.924624941397102</v>
          </cell>
          <cell r="CY128">
            <v>19.530879824972658</v>
          </cell>
          <cell r="DA128" t="str">
            <v>LDM050</v>
          </cell>
          <cell r="DB128">
            <v>20.191842475386792</v>
          </cell>
          <cell r="DC128">
            <v>22.924624941397102</v>
          </cell>
          <cell r="DD128">
            <v>22.924624941397102</v>
          </cell>
          <cell r="DE128">
            <v>2.7327824660103097</v>
          </cell>
          <cell r="DF128">
            <v>20921.012721518997</v>
          </cell>
          <cell r="DG128">
            <v>36004717.446272962</v>
          </cell>
          <cell r="DH128">
            <v>0.98023249909738397</v>
          </cell>
          <cell r="DI128" t="str">
            <v>C</v>
          </cell>
        </row>
        <row r="129">
          <cell r="D129" t="str">
            <v>LPS075</v>
          </cell>
          <cell r="E129">
            <v>848.40000000000009</v>
          </cell>
          <cell r="F129">
            <v>34</v>
          </cell>
          <cell r="G129">
            <v>34</v>
          </cell>
          <cell r="H129">
            <v>34</v>
          </cell>
          <cell r="I129">
            <v>34</v>
          </cell>
          <cell r="J129">
            <v>34</v>
          </cell>
          <cell r="K129">
            <v>34</v>
          </cell>
          <cell r="L129">
            <v>34</v>
          </cell>
          <cell r="M129">
            <v>34</v>
          </cell>
          <cell r="N129">
            <v>34</v>
          </cell>
          <cell r="O129">
            <v>34</v>
          </cell>
          <cell r="P129">
            <v>34</v>
          </cell>
          <cell r="Q129">
            <v>34</v>
          </cell>
          <cell r="R129">
            <v>34</v>
          </cell>
          <cell r="S129">
            <v>34</v>
          </cell>
          <cell r="T129">
            <v>34</v>
          </cell>
          <cell r="U129">
            <v>34</v>
          </cell>
          <cell r="V129">
            <v>34</v>
          </cell>
          <cell r="W129">
            <v>34</v>
          </cell>
          <cell r="X129">
            <v>34</v>
          </cell>
          <cell r="Y129">
            <v>34</v>
          </cell>
          <cell r="Z129">
            <v>34</v>
          </cell>
          <cell r="AA129">
            <v>34</v>
          </cell>
          <cell r="AB129">
            <v>34</v>
          </cell>
          <cell r="AC129">
            <v>34</v>
          </cell>
          <cell r="AD129">
            <v>34</v>
          </cell>
          <cell r="AE129">
            <v>266</v>
          </cell>
          <cell r="AF129">
            <v>298</v>
          </cell>
          <cell r="AG129">
            <v>330</v>
          </cell>
          <cell r="AH129">
            <v>330</v>
          </cell>
          <cell r="AI129">
            <v>391</v>
          </cell>
          <cell r="AJ129">
            <v>1191</v>
          </cell>
          <cell r="AK129">
            <v>647</v>
          </cell>
          <cell r="AL129">
            <v>523</v>
          </cell>
          <cell r="AM129">
            <v>500</v>
          </cell>
          <cell r="AN129">
            <v>535</v>
          </cell>
          <cell r="AO129">
            <v>406</v>
          </cell>
          <cell r="AP129">
            <v>685</v>
          </cell>
          <cell r="AQ129">
            <v>522</v>
          </cell>
          <cell r="AR129">
            <v>349</v>
          </cell>
          <cell r="AS129">
            <v>419</v>
          </cell>
          <cell r="AT129">
            <v>470.11970588235295</v>
          </cell>
          <cell r="AU129">
            <v>460.1132352941176</v>
          </cell>
          <cell r="AV129">
            <v>449.15294117647056</v>
          </cell>
          <cell r="AW129">
            <v>585.81382352941193</v>
          </cell>
          <cell r="AX129">
            <v>455.53328431372552</v>
          </cell>
          <cell r="AY129">
            <v>455.533203125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11.083333333333334</v>
          </cell>
          <cell r="BY129">
            <v>12.416666666666666</v>
          </cell>
          <cell r="BZ129">
            <v>13.75</v>
          </cell>
          <cell r="CA129">
            <v>13.75</v>
          </cell>
          <cell r="CB129">
            <v>16.291666666666668</v>
          </cell>
          <cell r="CC129">
            <v>49.625</v>
          </cell>
          <cell r="CD129">
            <v>26.958333333333332</v>
          </cell>
          <cell r="CE129">
            <v>21.791666666666668</v>
          </cell>
          <cell r="CF129">
            <v>20.833333333333332</v>
          </cell>
          <cell r="CG129">
            <v>22.291666666666668</v>
          </cell>
          <cell r="CH129">
            <v>16.916666666666668</v>
          </cell>
          <cell r="CI129">
            <v>28.541666666666668</v>
          </cell>
          <cell r="CJ129">
            <v>21.75</v>
          </cell>
          <cell r="CK129">
            <v>14.541666666666666</v>
          </cell>
          <cell r="CL129">
            <v>17.458333333333332</v>
          </cell>
          <cell r="CM129">
            <v>19.588321078431374</v>
          </cell>
          <cell r="CN129">
            <v>19.171384803921566</v>
          </cell>
          <cell r="CO129">
            <v>18.714705882352941</v>
          </cell>
          <cell r="CP129">
            <v>24.408909313725498</v>
          </cell>
          <cell r="CQ129">
            <v>18.9805535130719</v>
          </cell>
          <cell r="CS129">
            <v>20.765000000000001</v>
          </cell>
          <cell r="CT129">
            <v>18.334580269607844</v>
          </cell>
          <cell r="CU129">
            <v>20.500693423202616</v>
          </cell>
          <cell r="CV129">
            <v>-4.5543086192810449</v>
          </cell>
          <cell r="CW129">
            <v>19.158137254901959</v>
          </cell>
          <cell r="CX129">
            <v>22.888888888888889</v>
          </cell>
          <cell r="CY129">
            <v>20.7131454248366</v>
          </cell>
          <cell r="DA129" t="str">
            <v>LPS075</v>
          </cell>
          <cell r="DB129">
            <v>15.874999999999996</v>
          </cell>
          <cell r="DC129">
            <v>22.888888888888889</v>
          </cell>
          <cell r="DD129">
            <v>22.888888888888889</v>
          </cell>
          <cell r="DE129">
            <v>7.0138888888888928</v>
          </cell>
          <cell r="DF129">
            <v>19418.933333333334</v>
          </cell>
          <cell r="DG129">
            <v>36024136.379606292</v>
          </cell>
          <cell r="DH129">
            <v>0.98076118175069293</v>
          </cell>
          <cell r="DI129" t="str">
            <v>C</v>
          </cell>
        </row>
        <row r="130">
          <cell r="D130" t="str">
            <v>SPC085</v>
          </cell>
          <cell r="E130">
            <v>1197</v>
          </cell>
          <cell r="F130">
            <v>19.95</v>
          </cell>
          <cell r="G130">
            <v>19.949996948242188</v>
          </cell>
          <cell r="H130">
            <v>19.949996948242188</v>
          </cell>
          <cell r="I130">
            <v>19.949996948242188</v>
          </cell>
          <cell r="J130">
            <v>19.949996948242188</v>
          </cell>
          <cell r="K130">
            <v>1136</v>
          </cell>
          <cell r="L130">
            <v>1122</v>
          </cell>
          <cell r="M130">
            <v>1974.0000000000002</v>
          </cell>
          <cell r="N130">
            <v>1957.0000000000002</v>
          </cell>
          <cell r="O130">
            <v>986.00000000000011</v>
          </cell>
          <cell r="P130">
            <v>1709.0000000000002</v>
          </cell>
          <cell r="Q130">
            <v>699</v>
          </cell>
          <cell r="R130">
            <v>865</v>
          </cell>
          <cell r="S130">
            <v>809</v>
          </cell>
          <cell r="T130">
            <v>1258</v>
          </cell>
          <cell r="U130">
            <v>849</v>
          </cell>
          <cell r="V130">
            <v>1143</v>
          </cell>
          <cell r="W130">
            <v>1747.0000000000002</v>
          </cell>
          <cell r="X130">
            <v>1293</v>
          </cell>
          <cell r="Y130">
            <v>1445</v>
          </cell>
          <cell r="Z130">
            <v>1404</v>
          </cell>
          <cell r="AA130">
            <v>1650</v>
          </cell>
          <cell r="AB130">
            <v>1035</v>
          </cell>
          <cell r="AC130">
            <v>2134.9999999999995</v>
          </cell>
          <cell r="AD130">
            <v>533.00000000000011</v>
          </cell>
          <cell r="AE130">
            <v>1078.0000000000002</v>
          </cell>
          <cell r="AF130">
            <v>917.00000000000068</v>
          </cell>
          <cell r="AG130">
            <v>1275</v>
          </cell>
          <cell r="AH130">
            <v>1336.0000000000002</v>
          </cell>
          <cell r="AI130">
            <v>1197.9999999999998</v>
          </cell>
          <cell r="AJ130">
            <v>1184.0000000000002</v>
          </cell>
          <cell r="AK130">
            <v>1196.0000000000009</v>
          </cell>
          <cell r="AL130">
            <v>1336.0000000000005</v>
          </cell>
          <cell r="AM130">
            <v>1368.0000000000002</v>
          </cell>
          <cell r="AN130">
            <v>1379.0000000000005</v>
          </cell>
          <cell r="AO130">
            <v>1699.9999999999993</v>
          </cell>
          <cell r="AP130">
            <v>1205.0000000000005</v>
          </cell>
          <cell r="AQ130">
            <v>1540</v>
          </cell>
          <cell r="AR130">
            <v>1015.2010025062655</v>
          </cell>
          <cell r="AS130">
            <v>1067.820551378446</v>
          </cell>
          <cell r="AT130">
            <v>1240.6180451127823</v>
          </cell>
          <cell r="AU130">
            <v>1489.6115288220553</v>
          </cell>
          <cell r="AV130">
            <v>1333.0406015037595</v>
          </cell>
          <cell r="AW130">
            <v>1907.6802005012532</v>
          </cell>
          <cell r="AX130">
            <v>1342.3286549707602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18.933333333333334</v>
          </cell>
          <cell r="BE130">
            <v>18.7</v>
          </cell>
          <cell r="BF130">
            <v>32.900000000000006</v>
          </cell>
          <cell r="BG130">
            <v>32.616666666666667</v>
          </cell>
          <cell r="BH130">
            <v>16.433333333333334</v>
          </cell>
          <cell r="BI130">
            <v>28.483333333333338</v>
          </cell>
          <cell r="BJ130">
            <v>11.65</v>
          </cell>
          <cell r="BK130">
            <v>14.416666666666666</v>
          </cell>
          <cell r="BL130">
            <v>13.483333333333333</v>
          </cell>
          <cell r="BM130">
            <v>20.966666666666665</v>
          </cell>
          <cell r="BN130">
            <v>14.15</v>
          </cell>
          <cell r="BO130">
            <v>19.05</v>
          </cell>
          <cell r="BP130">
            <v>29.116666666666671</v>
          </cell>
          <cell r="BQ130">
            <v>21.55</v>
          </cell>
          <cell r="BR130">
            <v>24.083333333333332</v>
          </cell>
          <cell r="BS130">
            <v>23.4</v>
          </cell>
          <cell r="BT130">
            <v>27.5</v>
          </cell>
          <cell r="BU130">
            <v>17.25</v>
          </cell>
          <cell r="BV130">
            <v>35.583333333333329</v>
          </cell>
          <cell r="BW130">
            <v>8.8833333333333346</v>
          </cell>
          <cell r="BX130">
            <v>17.966666666666672</v>
          </cell>
          <cell r="BY130">
            <v>15.283333333333344</v>
          </cell>
          <cell r="BZ130">
            <v>21.25</v>
          </cell>
          <cell r="CA130">
            <v>22.266666666666669</v>
          </cell>
          <cell r="CB130">
            <v>19.966666666666661</v>
          </cell>
          <cell r="CC130">
            <v>19.733333333333338</v>
          </cell>
          <cell r="CD130">
            <v>19.933333333333348</v>
          </cell>
          <cell r="CE130">
            <v>22.266666666666673</v>
          </cell>
          <cell r="CF130">
            <v>22.800000000000004</v>
          </cell>
          <cell r="CG130">
            <v>22.983333333333341</v>
          </cell>
          <cell r="CH130">
            <v>28.333333333333321</v>
          </cell>
          <cell r="CI130">
            <v>20.083333333333339</v>
          </cell>
          <cell r="CJ130">
            <v>25.666666666666668</v>
          </cell>
          <cell r="CK130">
            <v>16.920016708437757</v>
          </cell>
          <cell r="CL130">
            <v>17.797009189640768</v>
          </cell>
          <cell r="CM130">
            <v>20.676967418546372</v>
          </cell>
          <cell r="CN130">
            <v>24.826858813700923</v>
          </cell>
          <cell r="CO130">
            <v>22.21734335839599</v>
          </cell>
          <cell r="CP130">
            <v>31.79467000835422</v>
          </cell>
          <cell r="CQ130">
            <v>22.372144249512672</v>
          </cell>
          <cell r="CR130">
            <v>22.37213134765625</v>
          </cell>
          <cell r="CS130">
            <v>26.279624060150379</v>
          </cell>
          <cell r="CT130">
            <v>20.265164995822893</v>
          </cell>
          <cell r="CU130">
            <v>23.030516569200781</v>
          </cell>
          <cell r="CV130">
            <v>-2.4681683375104448</v>
          </cell>
          <cell r="CW130">
            <v>22.573723196881094</v>
          </cell>
          <cell r="CX130">
            <v>22.733333333333338</v>
          </cell>
          <cell r="CY130">
            <v>22.042071846282372</v>
          </cell>
          <cell r="DA130" t="str">
            <v>SPC085</v>
          </cell>
          <cell r="DB130">
            <v>20.644444444444449</v>
          </cell>
          <cell r="DC130">
            <v>22.733333333333338</v>
          </cell>
          <cell r="DD130">
            <v>22.733333333333338</v>
          </cell>
          <cell r="DE130">
            <v>2.0888888888888886</v>
          </cell>
          <cell r="DF130">
            <v>27211.800000000007</v>
          </cell>
          <cell r="DG130">
            <v>36051348.179606289</v>
          </cell>
          <cell r="DH130">
            <v>0.98150202607918235</v>
          </cell>
          <cell r="DI130" t="str">
            <v>C</v>
          </cell>
        </row>
        <row r="131">
          <cell r="D131" t="str">
            <v>LSE025</v>
          </cell>
          <cell r="E131">
            <v>534.6</v>
          </cell>
          <cell r="F131">
            <v>13.75</v>
          </cell>
          <cell r="G131">
            <v>13.75</v>
          </cell>
          <cell r="H131">
            <v>13.75</v>
          </cell>
          <cell r="I131">
            <v>13.75</v>
          </cell>
          <cell r="J131">
            <v>13.75</v>
          </cell>
          <cell r="K131">
            <v>940</v>
          </cell>
          <cell r="L131">
            <v>1461</v>
          </cell>
          <cell r="M131">
            <v>1048</v>
          </cell>
          <cell r="N131">
            <v>975</v>
          </cell>
          <cell r="O131">
            <v>939</v>
          </cell>
          <cell r="P131">
            <v>1149</v>
          </cell>
          <cell r="Q131">
            <v>743</v>
          </cell>
          <cell r="R131">
            <v>905</v>
          </cell>
          <cell r="S131">
            <v>860</v>
          </cell>
          <cell r="T131">
            <v>742</v>
          </cell>
          <cell r="U131">
            <v>849</v>
          </cell>
          <cell r="V131">
            <v>341</v>
          </cell>
          <cell r="W131">
            <v>909</v>
          </cell>
          <cell r="X131">
            <v>768</v>
          </cell>
          <cell r="Y131">
            <v>797</v>
          </cell>
          <cell r="Z131">
            <v>866</v>
          </cell>
          <cell r="AA131">
            <v>581</v>
          </cell>
          <cell r="AB131">
            <v>764</v>
          </cell>
          <cell r="AC131">
            <v>1010</v>
          </cell>
          <cell r="AD131">
            <v>471</v>
          </cell>
          <cell r="AE131">
            <v>836</v>
          </cell>
          <cell r="AF131">
            <v>392</v>
          </cell>
          <cell r="AG131">
            <v>241</v>
          </cell>
          <cell r="AH131">
            <v>324</v>
          </cell>
          <cell r="AI131">
            <v>353</v>
          </cell>
          <cell r="AJ131">
            <v>847</v>
          </cell>
          <cell r="AK131">
            <v>853</v>
          </cell>
          <cell r="AL131">
            <v>751</v>
          </cell>
          <cell r="AM131">
            <v>713</v>
          </cell>
          <cell r="AN131">
            <v>750</v>
          </cell>
          <cell r="AO131">
            <v>718</v>
          </cell>
          <cell r="AP131">
            <v>651</v>
          </cell>
          <cell r="AQ131">
            <v>405</v>
          </cell>
          <cell r="AR131">
            <v>439.42109090909099</v>
          </cell>
          <cell r="AS131">
            <v>485.04218181818169</v>
          </cell>
          <cell r="AT131">
            <v>910.76363636363624</v>
          </cell>
          <cell r="AU131">
            <v>631.05963636363651</v>
          </cell>
          <cell r="AV131">
            <v>547.60363636363616</v>
          </cell>
          <cell r="AW131">
            <v>1010.7600000000001</v>
          </cell>
          <cell r="AX131">
            <v>670.77503030303035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26.111111111111111</v>
          </cell>
          <cell r="BE131">
            <v>40.583333333333336</v>
          </cell>
          <cell r="BF131">
            <v>29.111111111111111</v>
          </cell>
          <cell r="BG131">
            <v>27.083333333333332</v>
          </cell>
          <cell r="BH131">
            <v>26.083333333333332</v>
          </cell>
          <cell r="BI131">
            <v>31.916666666666668</v>
          </cell>
          <cell r="BJ131">
            <v>20.638888888888889</v>
          </cell>
          <cell r="BK131">
            <v>25.138888888888889</v>
          </cell>
          <cell r="BL131">
            <v>23.888888888888889</v>
          </cell>
          <cell r="BM131">
            <v>20.611111111111111</v>
          </cell>
          <cell r="BN131">
            <v>23.583333333333332</v>
          </cell>
          <cell r="BO131">
            <v>9.4722222222222214</v>
          </cell>
          <cell r="BP131">
            <v>25.25</v>
          </cell>
          <cell r="BQ131">
            <v>21.333333333333332</v>
          </cell>
          <cell r="BR131">
            <v>22.138888888888889</v>
          </cell>
          <cell r="BS131">
            <v>24.055555555555557</v>
          </cell>
          <cell r="BT131">
            <v>16.138888888888889</v>
          </cell>
          <cell r="BU131">
            <v>21.222222222222221</v>
          </cell>
          <cell r="BV131">
            <v>28.055555555555557</v>
          </cell>
          <cell r="BW131">
            <v>13.083333333333334</v>
          </cell>
          <cell r="BX131">
            <v>23.222222222222221</v>
          </cell>
          <cell r="BY131">
            <v>10.888888888888889</v>
          </cell>
          <cell r="BZ131">
            <v>6.6944444444444446</v>
          </cell>
          <cell r="CA131">
            <v>9</v>
          </cell>
          <cell r="CB131">
            <v>9.8055555555555554</v>
          </cell>
          <cell r="CC131">
            <v>23.527777777777779</v>
          </cell>
          <cell r="CD131">
            <v>23.694444444444443</v>
          </cell>
          <cell r="CE131">
            <v>20.861111111111111</v>
          </cell>
          <cell r="CF131">
            <v>19.805555555555557</v>
          </cell>
          <cell r="CG131">
            <v>20.833333333333332</v>
          </cell>
          <cell r="CH131">
            <v>19.944444444444443</v>
          </cell>
          <cell r="CI131">
            <v>18.083333333333332</v>
          </cell>
          <cell r="CJ131">
            <v>11.25</v>
          </cell>
          <cell r="CK131">
            <v>12.206141414141417</v>
          </cell>
          <cell r="CL131">
            <v>13.473393939393937</v>
          </cell>
          <cell r="CM131">
            <v>25.298989898989895</v>
          </cell>
          <cell r="CN131">
            <v>17.529434343434346</v>
          </cell>
          <cell r="CO131">
            <v>15.211212121212116</v>
          </cell>
          <cell r="CP131">
            <v>28.076666666666668</v>
          </cell>
          <cell r="CQ131">
            <v>18.632639730639728</v>
          </cell>
          <cell r="CR131">
            <v>18.63262939453125</v>
          </cell>
          <cell r="CS131">
            <v>20.27243771043771</v>
          </cell>
          <cell r="CT131">
            <v>15.557131313131313</v>
          </cell>
          <cell r="CU131">
            <v>18.54780134680135</v>
          </cell>
          <cell r="CV131">
            <v>-4.9799057239057216</v>
          </cell>
          <cell r="CW131">
            <v>19.346545454545453</v>
          </cell>
          <cell r="CX131">
            <v>20.537037037037035</v>
          </cell>
          <cell r="CY131">
            <v>18.182616161616163</v>
          </cell>
          <cell r="DA131" t="str">
            <v>LSE025</v>
          </cell>
          <cell r="DB131">
            <v>22.694444444444443</v>
          </cell>
          <cell r="DC131">
            <v>20.537037037037035</v>
          </cell>
          <cell r="DD131">
            <v>22.694444444444443</v>
          </cell>
          <cell r="DE131">
            <v>-2.1574074074074083</v>
          </cell>
          <cell r="DF131">
            <v>12132.449999999999</v>
          </cell>
          <cell r="DG131">
            <v>36063480.629606292</v>
          </cell>
          <cell r="DH131">
            <v>0.98183233340075549</v>
          </cell>
          <cell r="DI131" t="str">
            <v>C</v>
          </cell>
        </row>
        <row r="132">
          <cell r="D132" t="str">
            <v>ATD250</v>
          </cell>
          <cell r="E132">
            <v>1836</v>
          </cell>
          <cell r="F132">
            <v>36.5</v>
          </cell>
          <cell r="G132">
            <v>36.5</v>
          </cell>
          <cell r="H132">
            <v>36.5</v>
          </cell>
          <cell r="I132">
            <v>36.5</v>
          </cell>
          <cell r="J132">
            <v>36.5</v>
          </cell>
          <cell r="K132">
            <v>739</v>
          </cell>
          <cell r="L132">
            <v>978</v>
          </cell>
          <cell r="M132">
            <v>615</v>
          </cell>
          <cell r="N132">
            <v>930</v>
          </cell>
          <cell r="O132">
            <v>922</v>
          </cell>
          <cell r="P132">
            <v>991</v>
          </cell>
          <cell r="Q132">
            <v>860</v>
          </cell>
          <cell r="R132">
            <v>648</v>
          </cell>
          <cell r="S132">
            <v>712</v>
          </cell>
          <cell r="T132">
            <v>538</v>
          </cell>
          <cell r="U132">
            <v>914</v>
          </cell>
          <cell r="V132">
            <v>630</v>
          </cell>
          <cell r="W132">
            <v>798</v>
          </cell>
          <cell r="X132">
            <v>966</v>
          </cell>
          <cell r="Y132">
            <v>654</v>
          </cell>
          <cell r="Z132">
            <v>988</v>
          </cell>
          <cell r="AA132">
            <v>1038</v>
          </cell>
          <cell r="AB132">
            <v>893</v>
          </cell>
          <cell r="AC132">
            <v>1302</v>
          </cell>
          <cell r="AD132">
            <v>1015</v>
          </cell>
          <cell r="AE132">
            <v>1330</v>
          </cell>
          <cell r="AF132">
            <v>778</v>
          </cell>
          <cell r="AG132">
            <v>792</v>
          </cell>
          <cell r="AH132">
            <v>711</v>
          </cell>
          <cell r="AI132">
            <v>1069</v>
          </cell>
          <cell r="AJ132">
            <v>826</v>
          </cell>
          <cell r="AK132">
            <v>1177</v>
          </cell>
          <cell r="AL132">
            <v>1109</v>
          </cell>
          <cell r="AM132">
            <v>1394</v>
          </cell>
          <cell r="AN132">
            <v>630</v>
          </cell>
          <cell r="AO132">
            <v>602.56849315068496</v>
          </cell>
          <cell r="AP132">
            <v>1041.6575342465753</v>
          </cell>
          <cell r="AQ132">
            <v>555.41095890410963</v>
          </cell>
          <cell r="AR132">
            <v>787.11232876712324</v>
          </cell>
          <cell r="AS132">
            <v>1317.3304109589039</v>
          </cell>
          <cell r="AT132">
            <v>660.20547945205476</v>
          </cell>
          <cell r="AU132">
            <v>857.21917808219177</v>
          </cell>
          <cell r="AV132">
            <v>796.54383561643829</v>
          </cell>
          <cell r="AW132">
            <v>1054.5704109589042</v>
          </cell>
          <cell r="AX132">
            <v>912.1636073059359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15.395833333333334</v>
          </cell>
          <cell r="BE132">
            <v>20.375</v>
          </cell>
          <cell r="BF132">
            <v>12.8125</v>
          </cell>
          <cell r="BG132">
            <v>19.375</v>
          </cell>
          <cell r="BH132">
            <v>19.208333333333332</v>
          </cell>
          <cell r="BI132">
            <v>20.645833333333332</v>
          </cell>
          <cell r="BJ132">
            <v>17.916666666666668</v>
          </cell>
          <cell r="BK132">
            <v>13.5</v>
          </cell>
          <cell r="BL132">
            <v>14.833333333333334</v>
          </cell>
          <cell r="BM132">
            <v>11.208333333333334</v>
          </cell>
          <cell r="BN132">
            <v>19.041666666666668</v>
          </cell>
          <cell r="BO132">
            <v>13.125</v>
          </cell>
          <cell r="BP132">
            <v>16.625</v>
          </cell>
          <cell r="BQ132">
            <v>20.125</v>
          </cell>
          <cell r="BR132">
            <v>13.625</v>
          </cell>
          <cell r="BS132">
            <v>20.583333333333332</v>
          </cell>
          <cell r="BT132">
            <v>21.625</v>
          </cell>
          <cell r="BU132">
            <v>18.604166666666668</v>
          </cell>
          <cell r="BV132">
            <v>27.125</v>
          </cell>
          <cell r="BW132">
            <v>21.145833333333332</v>
          </cell>
          <cell r="BX132">
            <v>27.708333333333332</v>
          </cell>
          <cell r="BY132">
            <v>16.208333333333332</v>
          </cell>
          <cell r="BZ132">
            <v>16.5</v>
          </cell>
          <cell r="CA132">
            <v>14.8125</v>
          </cell>
          <cell r="CB132">
            <v>22.270833333333332</v>
          </cell>
          <cell r="CC132">
            <v>17.208333333333332</v>
          </cell>
          <cell r="CD132">
            <v>24.520833333333332</v>
          </cell>
          <cell r="CE132">
            <v>23.104166666666668</v>
          </cell>
          <cell r="CF132">
            <v>29.041666666666668</v>
          </cell>
          <cell r="CG132">
            <v>13.125</v>
          </cell>
          <cell r="CH132">
            <v>12.553510273972604</v>
          </cell>
          <cell r="CI132">
            <v>21.701198630136986</v>
          </cell>
          <cell r="CJ132">
            <v>11.571061643835618</v>
          </cell>
          <cell r="CK132">
            <v>16.398173515981735</v>
          </cell>
          <cell r="CL132">
            <v>27.444383561643832</v>
          </cell>
          <cell r="CM132">
            <v>13.754280821917808</v>
          </cell>
          <cell r="CN132">
            <v>17.858732876712327</v>
          </cell>
          <cell r="CO132">
            <v>16.59466324200913</v>
          </cell>
          <cell r="CP132">
            <v>21.97021689497717</v>
          </cell>
          <cell r="CQ132">
            <v>19.003408485540337</v>
          </cell>
          <cell r="CR132">
            <v>19.003402709960937</v>
          </cell>
          <cell r="CS132">
            <v>18.807871004566209</v>
          </cell>
          <cell r="CT132">
            <v>17.291974885844748</v>
          </cell>
          <cell r="CU132">
            <v>18.759754566210045</v>
          </cell>
          <cell r="CV132">
            <v>-3.3824210426179633</v>
          </cell>
          <cell r="CW132">
            <v>16.069225646879755</v>
          </cell>
          <cell r="CX132">
            <v>20.674395928462712</v>
          </cell>
          <cell r="CY132">
            <v>18.972305936073059</v>
          </cell>
          <cell r="DA132" t="str">
            <v>ATD250</v>
          </cell>
          <cell r="DB132">
            <v>21.611111111111111</v>
          </cell>
          <cell r="DC132">
            <v>20.674395928462712</v>
          </cell>
          <cell r="DD132">
            <v>21.611111111111111</v>
          </cell>
          <cell r="DE132">
            <v>-0.93671518264839904</v>
          </cell>
          <cell r="DF132">
            <v>39678</v>
          </cell>
          <cell r="DG132">
            <v>36103158.629606292</v>
          </cell>
          <cell r="DH132">
            <v>0.98291257143226407</v>
          </cell>
          <cell r="DI132" t="str">
            <v>C</v>
          </cell>
        </row>
        <row r="133">
          <cell r="D133" t="str">
            <v>SCR085</v>
          </cell>
          <cell r="E133">
            <v>1197</v>
          </cell>
          <cell r="F133">
            <v>19.95</v>
          </cell>
          <cell r="G133">
            <v>19.949996948242188</v>
          </cell>
          <cell r="H133">
            <v>19.949996948242188</v>
          </cell>
          <cell r="I133">
            <v>19.949996948242188</v>
          </cell>
          <cell r="J133">
            <v>19.949996948242188</v>
          </cell>
          <cell r="K133">
            <v>1565</v>
          </cell>
          <cell r="L133">
            <v>1114</v>
          </cell>
          <cell r="M133">
            <v>1387.0000000000002</v>
          </cell>
          <cell r="N133">
            <v>1696</v>
          </cell>
          <cell r="O133">
            <v>884</v>
          </cell>
          <cell r="P133">
            <v>1920</v>
          </cell>
          <cell r="Q133">
            <v>1060</v>
          </cell>
          <cell r="R133">
            <v>1052</v>
          </cell>
          <cell r="S133">
            <v>966.00000000000011</v>
          </cell>
          <cell r="T133">
            <v>1647.0000000000002</v>
          </cell>
          <cell r="U133">
            <v>1667.0000000000002</v>
          </cell>
          <cell r="V133">
            <v>1089</v>
          </cell>
          <cell r="W133">
            <v>1145</v>
          </cell>
          <cell r="X133">
            <v>1279</v>
          </cell>
          <cell r="Y133">
            <v>1457.0000000000002</v>
          </cell>
          <cell r="Z133">
            <v>1097</v>
          </cell>
          <cell r="AA133">
            <v>1390</v>
          </cell>
          <cell r="AB133">
            <v>1379.0000000000002</v>
          </cell>
          <cell r="AC133">
            <v>1673.0000000000011</v>
          </cell>
          <cell r="AD133">
            <v>671.99999999999989</v>
          </cell>
          <cell r="AE133">
            <v>1023.0000000000005</v>
          </cell>
          <cell r="AF133">
            <v>1080.0000000000009</v>
          </cell>
          <cell r="AG133">
            <v>747.00000000000011</v>
          </cell>
          <cell r="AH133">
            <v>861.00000000000011</v>
          </cell>
          <cell r="AI133">
            <v>1629.9999999999998</v>
          </cell>
          <cell r="AJ133">
            <v>1446.9819548872183</v>
          </cell>
          <cell r="AK133">
            <v>1188.0000000000007</v>
          </cell>
          <cell r="AL133">
            <v>1213.0000000000002</v>
          </cell>
          <cell r="AM133">
            <v>1089.0000000000009</v>
          </cell>
          <cell r="AN133">
            <v>951.00000000000023</v>
          </cell>
          <cell r="AO133">
            <v>1381</v>
          </cell>
          <cell r="AP133">
            <v>781.00000000000011</v>
          </cell>
          <cell r="AQ133">
            <v>1784.0000000000002</v>
          </cell>
          <cell r="AR133">
            <v>1303.480701754386</v>
          </cell>
          <cell r="AS133">
            <v>912.9604010025065</v>
          </cell>
          <cell r="AT133">
            <v>1146.2380952380954</v>
          </cell>
          <cell r="AU133">
            <v>1043.3393483709272</v>
          </cell>
          <cell r="AV133">
            <v>1357.4401002506265</v>
          </cell>
          <cell r="AW133">
            <v>1939.0796992481196</v>
          </cell>
          <cell r="AX133">
            <v>1283.7563909774435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26.083333333333332</v>
          </cell>
          <cell r="BE133">
            <v>18.566666666666666</v>
          </cell>
          <cell r="BF133">
            <v>23.116666666666671</v>
          </cell>
          <cell r="BG133">
            <v>28.266666666666666</v>
          </cell>
          <cell r="BH133">
            <v>14.733333333333333</v>
          </cell>
          <cell r="BI133">
            <v>32</v>
          </cell>
          <cell r="BJ133">
            <v>17.666666666666668</v>
          </cell>
          <cell r="BK133">
            <v>17.533333333333335</v>
          </cell>
          <cell r="BL133">
            <v>16.100000000000001</v>
          </cell>
          <cell r="BM133">
            <v>27.450000000000003</v>
          </cell>
          <cell r="BN133">
            <v>27.783333333333339</v>
          </cell>
          <cell r="BO133">
            <v>18.149999999999999</v>
          </cell>
          <cell r="BP133">
            <v>19.083333333333332</v>
          </cell>
          <cell r="BQ133">
            <v>21.316666666666666</v>
          </cell>
          <cell r="BR133">
            <v>24.283333333333339</v>
          </cell>
          <cell r="BS133">
            <v>18.283333333333335</v>
          </cell>
          <cell r="BT133">
            <v>23.166666666666668</v>
          </cell>
          <cell r="BU133">
            <v>22.983333333333338</v>
          </cell>
          <cell r="BV133">
            <v>27.883333333333351</v>
          </cell>
          <cell r="BW133">
            <v>11.199999999999998</v>
          </cell>
          <cell r="BX133">
            <v>17.050000000000008</v>
          </cell>
          <cell r="BY133">
            <v>18.000000000000014</v>
          </cell>
          <cell r="BZ133">
            <v>12.450000000000001</v>
          </cell>
          <cell r="CA133">
            <v>14.350000000000001</v>
          </cell>
          <cell r="CB133">
            <v>27.166666666666664</v>
          </cell>
          <cell r="CC133">
            <v>24.116365914786972</v>
          </cell>
          <cell r="CD133">
            <v>19.800000000000011</v>
          </cell>
          <cell r="CE133">
            <v>20.216666666666672</v>
          </cell>
          <cell r="CF133">
            <v>18.150000000000016</v>
          </cell>
          <cell r="CG133">
            <v>15.850000000000003</v>
          </cell>
          <cell r="CH133">
            <v>23.016666666666666</v>
          </cell>
          <cell r="CI133">
            <v>13.016666666666669</v>
          </cell>
          <cell r="CJ133">
            <v>29.733333333333338</v>
          </cell>
          <cell r="CK133">
            <v>21.724678362573101</v>
          </cell>
          <cell r="CL133">
            <v>15.216006683375108</v>
          </cell>
          <cell r="CM133">
            <v>19.103968253968258</v>
          </cell>
          <cell r="CN133">
            <v>17.388989139515452</v>
          </cell>
          <cell r="CO133">
            <v>22.624001670843775</v>
          </cell>
          <cell r="CP133">
            <v>32.317994987468659</v>
          </cell>
          <cell r="CQ133">
            <v>21.395939849624057</v>
          </cell>
          <cell r="CR133">
            <v>21.39593505859375</v>
          </cell>
          <cell r="CS133">
            <v>24.11032859927596</v>
          </cell>
          <cell r="CT133">
            <v>21.444496658312453</v>
          </cell>
          <cell r="CU133">
            <v>20.696581035923142</v>
          </cell>
          <cell r="CV133">
            <v>3.1028299916457804</v>
          </cell>
          <cell r="CW133">
            <v>19.705653021442494</v>
          </cell>
          <cell r="CX133">
            <v>18.341666666666672</v>
          </cell>
          <cell r="CY133">
            <v>19.653414786967421</v>
          </cell>
          <cell r="DA133" t="str">
            <v>SCR085</v>
          </cell>
          <cell r="DB133">
            <v>21.377677527151214</v>
          </cell>
          <cell r="DC133">
            <v>21.444496658312453</v>
          </cell>
          <cell r="DD133">
            <v>21.444496658312453</v>
          </cell>
          <cell r="DE133">
            <v>6.6819131161238943E-2</v>
          </cell>
          <cell r="DF133">
            <v>25669.062500000007</v>
          </cell>
          <cell r="DG133">
            <v>36128827.692106292</v>
          </cell>
          <cell r="DH133">
            <v>0.98361141455806866</v>
          </cell>
          <cell r="DI133" t="str">
            <v>C</v>
          </cell>
        </row>
        <row r="134">
          <cell r="D134" t="str">
            <v>LIW025</v>
          </cell>
          <cell r="E134">
            <v>534.6</v>
          </cell>
          <cell r="F134">
            <v>13.75</v>
          </cell>
          <cell r="G134">
            <v>13.75</v>
          </cell>
          <cell r="H134">
            <v>13.75</v>
          </cell>
          <cell r="I134">
            <v>13.75</v>
          </cell>
          <cell r="J134">
            <v>13.75</v>
          </cell>
          <cell r="K134">
            <v>764</v>
          </cell>
          <cell r="L134">
            <v>1453</v>
          </cell>
          <cell r="M134">
            <v>811</v>
          </cell>
          <cell r="N134">
            <v>721</v>
          </cell>
          <cell r="O134">
            <v>706</v>
          </cell>
          <cell r="P134">
            <v>1008</v>
          </cell>
          <cell r="Q134">
            <v>518</v>
          </cell>
          <cell r="R134">
            <v>821</v>
          </cell>
          <cell r="S134">
            <v>932</v>
          </cell>
          <cell r="T134">
            <v>680</v>
          </cell>
          <cell r="U134">
            <v>855</v>
          </cell>
          <cell r="V134">
            <v>239</v>
          </cell>
          <cell r="W134">
            <v>586</v>
          </cell>
          <cell r="X134">
            <v>753</v>
          </cell>
          <cell r="Y134">
            <v>1137</v>
          </cell>
          <cell r="Z134">
            <v>899</v>
          </cell>
          <cell r="AA134">
            <v>581</v>
          </cell>
          <cell r="AB134">
            <v>633</v>
          </cell>
          <cell r="AC134">
            <v>901</v>
          </cell>
          <cell r="AD134">
            <v>503</v>
          </cell>
          <cell r="AE134">
            <v>1010</v>
          </cell>
          <cell r="AF134">
            <v>551</v>
          </cell>
          <cell r="AG134">
            <v>262.00072727272726</v>
          </cell>
          <cell r="AH134">
            <v>166</v>
          </cell>
          <cell r="AI134">
            <v>340</v>
          </cell>
          <cell r="AJ134">
            <v>553</v>
          </cell>
          <cell r="AK134">
            <v>863</v>
          </cell>
          <cell r="AL134">
            <v>711</v>
          </cell>
          <cell r="AM134">
            <v>546</v>
          </cell>
          <cell r="AN134">
            <v>880</v>
          </cell>
          <cell r="AO134">
            <v>618</v>
          </cell>
          <cell r="AP134">
            <v>713</v>
          </cell>
          <cell r="AQ134">
            <v>1335</v>
          </cell>
          <cell r="AR134">
            <v>180.2407272727273</v>
          </cell>
          <cell r="AS134">
            <v>885.52218181818171</v>
          </cell>
          <cell r="AT134">
            <v>571.68509090909095</v>
          </cell>
          <cell r="AU134">
            <v>974.94036363636371</v>
          </cell>
          <cell r="AV134">
            <v>476.10545454545445</v>
          </cell>
          <cell r="AW134">
            <v>799.78909090909099</v>
          </cell>
          <cell r="AX134">
            <v>648.04715151515154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21.222222222222221</v>
          </cell>
          <cell r="BE134">
            <v>40.361111111111114</v>
          </cell>
          <cell r="BF134">
            <v>22.527777777777779</v>
          </cell>
          <cell r="BG134">
            <v>20.027777777777779</v>
          </cell>
          <cell r="BH134">
            <v>19.611111111111111</v>
          </cell>
          <cell r="BI134">
            <v>28</v>
          </cell>
          <cell r="BJ134">
            <v>14.388888888888889</v>
          </cell>
          <cell r="BK134">
            <v>22.805555555555557</v>
          </cell>
          <cell r="BL134">
            <v>25.888888888888889</v>
          </cell>
          <cell r="BM134">
            <v>18.888888888888889</v>
          </cell>
          <cell r="BN134">
            <v>23.75</v>
          </cell>
          <cell r="BO134">
            <v>6.6388888888888893</v>
          </cell>
          <cell r="BP134">
            <v>16.277777777777779</v>
          </cell>
          <cell r="BQ134">
            <v>20.916666666666668</v>
          </cell>
          <cell r="BR134">
            <v>31.583333333333332</v>
          </cell>
          <cell r="BS134">
            <v>24.972222222222221</v>
          </cell>
          <cell r="BT134">
            <v>16.138888888888889</v>
          </cell>
          <cell r="BU134">
            <v>17.583333333333332</v>
          </cell>
          <cell r="BV134">
            <v>25.027777777777779</v>
          </cell>
          <cell r="BW134">
            <v>13.972222222222221</v>
          </cell>
          <cell r="BX134">
            <v>28.055555555555557</v>
          </cell>
          <cell r="BY134">
            <v>15.305555555555555</v>
          </cell>
          <cell r="BZ134">
            <v>7.2777979797979793</v>
          </cell>
          <cell r="CA134">
            <v>4.6111111111111107</v>
          </cell>
          <cell r="CB134">
            <v>9.4444444444444446</v>
          </cell>
          <cell r="CC134">
            <v>15.361111111111111</v>
          </cell>
          <cell r="CD134">
            <v>23.972222222222221</v>
          </cell>
          <cell r="CE134">
            <v>19.75</v>
          </cell>
          <cell r="CF134">
            <v>15.166666666666666</v>
          </cell>
          <cell r="CG134">
            <v>24.444444444444443</v>
          </cell>
          <cell r="CH134">
            <v>17.166666666666668</v>
          </cell>
          <cell r="CI134">
            <v>19.805555555555557</v>
          </cell>
          <cell r="CJ134">
            <v>37.083333333333336</v>
          </cell>
          <cell r="CK134">
            <v>5.0066868686868693</v>
          </cell>
          <cell r="CL134">
            <v>24.597838383838379</v>
          </cell>
          <cell r="CM134">
            <v>15.880141414141415</v>
          </cell>
          <cell r="CN134">
            <v>27.081676767676768</v>
          </cell>
          <cell r="CO134">
            <v>13.225151515151513</v>
          </cell>
          <cell r="CP134">
            <v>22.216363636363639</v>
          </cell>
          <cell r="CQ134">
            <v>18.001309764309763</v>
          </cell>
          <cell r="CR134">
            <v>18.001296997070312</v>
          </cell>
          <cell r="CS134">
            <v>20.841063973063971</v>
          </cell>
          <cell r="CT134">
            <v>20.641999999999999</v>
          </cell>
          <cell r="CU134">
            <v>20.118710437710433</v>
          </cell>
          <cell r="CV134">
            <v>0.59107407407407209</v>
          </cell>
          <cell r="CW134">
            <v>18.728989898989898</v>
          </cell>
          <cell r="CX134">
            <v>20.050925925925927</v>
          </cell>
          <cell r="CY134">
            <v>20.265031986531984</v>
          </cell>
          <cell r="DA134" t="str">
            <v>LIW025</v>
          </cell>
          <cell r="DB134">
            <v>19.694444444444443</v>
          </cell>
          <cell r="DC134">
            <v>20.641999999999999</v>
          </cell>
          <cell r="DD134">
            <v>20.641999999999999</v>
          </cell>
          <cell r="DE134">
            <v>0.94755555555555659</v>
          </cell>
          <cell r="DF134">
            <v>11035.2132</v>
          </cell>
          <cell r="DG134">
            <v>36139862.905306295</v>
          </cell>
          <cell r="DH134">
            <v>0.98391184948383226</v>
          </cell>
          <cell r="DI134" t="str">
            <v>C</v>
          </cell>
        </row>
        <row r="135">
          <cell r="D135" t="str">
            <v>LCK050</v>
          </cell>
          <cell r="E135">
            <v>912.6</v>
          </cell>
          <cell r="F135">
            <v>24.4</v>
          </cell>
          <cell r="G135">
            <v>24.399993896484375</v>
          </cell>
          <cell r="H135">
            <v>24.399993896484375</v>
          </cell>
          <cell r="I135">
            <v>24.399993896484375</v>
          </cell>
          <cell r="J135">
            <v>24.399993896484375</v>
          </cell>
          <cell r="K135">
            <v>24.399993896484375</v>
          </cell>
          <cell r="L135">
            <v>24.399993896484375</v>
          </cell>
          <cell r="M135">
            <v>24.399993896484375</v>
          </cell>
          <cell r="N135">
            <v>24.399993896484375</v>
          </cell>
          <cell r="O135">
            <v>24.399993896484375</v>
          </cell>
          <cell r="P135">
            <v>24.399993896484375</v>
          </cell>
          <cell r="Q135">
            <v>24.399993896484375</v>
          </cell>
          <cell r="R135">
            <v>24.399993896484375</v>
          </cell>
          <cell r="S135">
            <v>24.399993896484375</v>
          </cell>
          <cell r="T135">
            <v>24.399993896484375</v>
          </cell>
          <cell r="U135">
            <v>24.399993896484375</v>
          </cell>
          <cell r="V135">
            <v>24.399993896484375</v>
          </cell>
          <cell r="W135">
            <v>24.399993896484375</v>
          </cell>
          <cell r="X135">
            <v>24.399993896484375</v>
          </cell>
          <cell r="Y135">
            <v>24.399993896484375</v>
          </cell>
          <cell r="Z135">
            <v>24.399993896484375</v>
          </cell>
          <cell r="AA135">
            <v>24.399993896484375</v>
          </cell>
          <cell r="AB135">
            <v>24.399993896484375</v>
          </cell>
          <cell r="AC135">
            <v>24.399993896484375</v>
          </cell>
          <cell r="AD135">
            <v>24.399993896484375</v>
          </cell>
          <cell r="AE135">
            <v>367</v>
          </cell>
          <cell r="AF135">
            <v>519.99999999999977</v>
          </cell>
          <cell r="AG135">
            <v>449.99999999999994</v>
          </cell>
          <cell r="AH135">
            <v>445.99999999999977</v>
          </cell>
          <cell r="AI135">
            <v>410</v>
          </cell>
          <cell r="AJ135">
            <v>1033.0000000000005</v>
          </cell>
          <cell r="AK135">
            <v>761.99999999999977</v>
          </cell>
          <cell r="AL135">
            <v>569.99999999999977</v>
          </cell>
          <cell r="AM135">
            <v>577.000819672131</v>
          </cell>
          <cell r="AN135">
            <v>759.99999999999989</v>
          </cell>
          <cell r="AO135">
            <v>751.99999999999989</v>
          </cell>
          <cell r="AP135">
            <v>374.99999999999989</v>
          </cell>
          <cell r="AQ135">
            <v>512.99999999999989</v>
          </cell>
          <cell r="AR135">
            <v>520.06024590163929</v>
          </cell>
          <cell r="AS135">
            <v>730.94385245901628</v>
          </cell>
          <cell r="AT135">
            <v>294.3213114754098</v>
          </cell>
          <cell r="AU135">
            <v>361.5020491803279</v>
          </cell>
          <cell r="AV135">
            <v>807.9836065573769</v>
          </cell>
          <cell r="AW135">
            <v>575.90409836065601</v>
          </cell>
          <cell r="AX135">
            <v>548.45252732240431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10.194444444444445</v>
          </cell>
          <cell r="BY135">
            <v>14.444444444444438</v>
          </cell>
          <cell r="BZ135">
            <v>12.499999999999998</v>
          </cell>
          <cell r="CA135">
            <v>12.388888888888882</v>
          </cell>
          <cell r="CB135">
            <v>11.388888888888889</v>
          </cell>
          <cell r="CC135">
            <v>28.694444444444457</v>
          </cell>
          <cell r="CD135">
            <v>21.166666666666661</v>
          </cell>
          <cell r="CE135">
            <v>15.833333333333327</v>
          </cell>
          <cell r="CF135">
            <v>16.027800546448084</v>
          </cell>
          <cell r="CG135">
            <v>21.111111111111107</v>
          </cell>
          <cell r="CH135">
            <v>20.888888888888886</v>
          </cell>
          <cell r="CI135">
            <v>10.416666666666664</v>
          </cell>
          <cell r="CJ135">
            <v>14.249999999999996</v>
          </cell>
          <cell r="CK135">
            <v>14.446117941712203</v>
          </cell>
          <cell r="CL135">
            <v>20.30399590163934</v>
          </cell>
          <cell r="CM135">
            <v>8.1755919854280492</v>
          </cell>
          <cell r="CN135">
            <v>10.041723588342442</v>
          </cell>
          <cell r="CO135">
            <v>22.443989071038246</v>
          </cell>
          <cell r="CP135">
            <v>15.997336065573778</v>
          </cell>
          <cell r="CQ135">
            <v>15.234792425622343</v>
          </cell>
          <cell r="CS135">
            <v>16.161016241651488</v>
          </cell>
          <cell r="CT135">
            <v>14.293926457194898</v>
          </cell>
          <cell r="CU135">
            <v>15.828046258348513</v>
          </cell>
          <cell r="CV135">
            <v>-3.2801514116575579</v>
          </cell>
          <cell r="CW135">
            <v>13.553768214936246</v>
          </cell>
          <cell r="CX135">
            <v>17.574077868852456</v>
          </cell>
          <cell r="CY135">
            <v>16.258823808439587</v>
          </cell>
          <cell r="DA135" t="str">
            <v>LCK050</v>
          </cell>
          <cell r="DB135">
            <v>20.191842475386792</v>
          </cell>
          <cell r="DC135">
            <v>17.574077868852456</v>
          </cell>
          <cell r="DD135">
            <v>20.191842475386792</v>
          </cell>
          <cell r="DE135">
            <v>-2.6177646065343367</v>
          </cell>
          <cell r="DF135">
            <v>18427.075443037986</v>
          </cell>
          <cell r="DG135">
            <v>36158289.980749331</v>
          </cell>
          <cell r="DH135">
            <v>0.98441352869405074</v>
          </cell>
          <cell r="DI135" t="str">
            <v>C</v>
          </cell>
        </row>
        <row r="136">
          <cell r="D136" t="str">
            <v>LRU050</v>
          </cell>
          <cell r="E136">
            <v>912.6</v>
          </cell>
          <cell r="F136">
            <v>25.35</v>
          </cell>
          <cell r="G136">
            <v>25.349990844726563</v>
          </cell>
          <cell r="H136">
            <v>25.349990844726563</v>
          </cell>
          <cell r="I136">
            <v>25.349990844726563</v>
          </cell>
          <cell r="J136">
            <v>25.349990844726563</v>
          </cell>
          <cell r="K136">
            <v>25.349990844726563</v>
          </cell>
          <cell r="L136">
            <v>25.349990844726563</v>
          </cell>
          <cell r="M136">
            <v>25.349990844726563</v>
          </cell>
          <cell r="N136">
            <v>25.349990844726563</v>
          </cell>
          <cell r="O136">
            <v>25.349990844726563</v>
          </cell>
          <cell r="P136">
            <v>25.349990844726563</v>
          </cell>
          <cell r="Q136">
            <v>25.349990844726563</v>
          </cell>
          <cell r="R136">
            <v>25.349990844726563</v>
          </cell>
          <cell r="S136">
            <v>25.349990844726563</v>
          </cell>
          <cell r="T136">
            <v>25.349990844726563</v>
          </cell>
          <cell r="U136">
            <v>25.349990844726563</v>
          </cell>
          <cell r="V136">
            <v>25.349990844726563</v>
          </cell>
          <cell r="W136">
            <v>25.349990844726563</v>
          </cell>
          <cell r="X136">
            <v>25.349990844726563</v>
          </cell>
          <cell r="Y136">
            <v>25.349990844726563</v>
          </cell>
          <cell r="Z136">
            <v>25.349990844726563</v>
          </cell>
          <cell r="AA136">
            <v>25.349990844726563</v>
          </cell>
          <cell r="AB136">
            <v>25.349990844726563</v>
          </cell>
          <cell r="AC136">
            <v>25.349990844726563</v>
          </cell>
          <cell r="AD136">
            <v>25.349990844726563</v>
          </cell>
          <cell r="AE136">
            <v>343.6213017751478</v>
          </cell>
          <cell r="AF136">
            <v>277.20710059171586</v>
          </cell>
          <cell r="AG136">
            <v>304.15779092702155</v>
          </cell>
          <cell r="AH136">
            <v>192.50493096646935</v>
          </cell>
          <cell r="AI136">
            <v>312.8205128205127</v>
          </cell>
          <cell r="AJ136">
            <v>744.03155818540449</v>
          </cell>
          <cell r="AK136">
            <v>844.13412228796813</v>
          </cell>
          <cell r="AL136">
            <v>349.39644970414196</v>
          </cell>
          <cell r="AM136">
            <v>548.63905325443761</v>
          </cell>
          <cell r="AN136">
            <v>430.24852071005904</v>
          </cell>
          <cell r="AO136">
            <v>497.62524654832333</v>
          </cell>
          <cell r="AP136">
            <v>433.13609467455609</v>
          </cell>
          <cell r="AQ136">
            <v>541.90138067061127</v>
          </cell>
          <cell r="AR136">
            <v>382.14161735700191</v>
          </cell>
          <cell r="AS136">
            <v>470.7364891518738</v>
          </cell>
          <cell r="AT136">
            <v>328.70414201183428</v>
          </cell>
          <cell r="AU136">
            <v>267.65917159763313</v>
          </cell>
          <cell r="AV136">
            <v>473.40236686390546</v>
          </cell>
          <cell r="AW136">
            <v>545.28165680473387</v>
          </cell>
          <cell r="AX136">
            <v>411.32090729783039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9.5450361604207714</v>
          </cell>
          <cell r="BY136">
            <v>7.7001972386587738</v>
          </cell>
          <cell r="BZ136">
            <v>8.4488275257505983</v>
          </cell>
          <cell r="CA136">
            <v>5.3473591935130376</v>
          </cell>
          <cell r="CB136">
            <v>8.6894586894586858</v>
          </cell>
          <cell r="CC136">
            <v>20.667543282927902</v>
          </cell>
          <cell r="CD136">
            <v>23.44817006355467</v>
          </cell>
          <cell r="CE136">
            <v>9.7054569362261649</v>
          </cell>
          <cell r="CF136">
            <v>15.239973701512156</v>
          </cell>
          <cell r="CG136">
            <v>11.95134779750164</v>
          </cell>
          <cell r="CH136">
            <v>13.822923515231203</v>
          </cell>
          <cell r="CI136">
            <v>12.031558185404336</v>
          </cell>
          <cell r="CJ136">
            <v>15.052816129739202</v>
          </cell>
          <cell r="CK136">
            <v>10.615044926583387</v>
          </cell>
          <cell r="CL136">
            <v>13.076013587552049</v>
          </cell>
          <cell r="CM136">
            <v>9.1306706114398413</v>
          </cell>
          <cell r="CN136">
            <v>7.4349769888231423</v>
          </cell>
          <cell r="CO136">
            <v>13.150065746219596</v>
          </cell>
          <cell r="CP136">
            <v>15.146712689020385</v>
          </cell>
          <cell r="CQ136">
            <v>11.425580758273066</v>
          </cell>
          <cell r="CS136">
            <v>11.910585141354375</v>
          </cell>
          <cell r="CT136">
            <v>11.96863631382862</v>
          </cell>
          <cell r="CU136">
            <v>12.196463401271089</v>
          </cell>
          <cell r="CV136">
            <v>-2.3979353860764085</v>
          </cell>
          <cell r="CW136">
            <v>9.9052377821608601</v>
          </cell>
          <cell r="CX136">
            <v>14.366571699905029</v>
          </cell>
          <cell r="CY136">
            <v>12.888251515815616</v>
          </cell>
          <cell r="DA136" t="str">
            <v>LRU050</v>
          </cell>
          <cell r="DB136">
            <v>20.191842475386792</v>
          </cell>
          <cell r="DC136">
            <v>14.366571699905029</v>
          </cell>
          <cell r="DD136">
            <v>20.191842475386792</v>
          </cell>
          <cell r="DE136">
            <v>-5.8252707754817639</v>
          </cell>
          <cell r="DF136">
            <v>18427.075443037986</v>
          </cell>
          <cell r="DG136">
            <v>36176717.056192368</v>
          </cell>
          <cell r="DH136">
            <v>0.98491520790426912</v>
          </cell>
          <cell r="DI136" t="str">
            <v>C</v>
          </cell>
        </row>
        <row r="137">
          <cell r="D137" t="str">
            <v>LBN125</v>
          </cell>
          <cell r="E137">
            <v>1176</v>
          </cell>
          <cell r="F137">
            <v>47.2</v>
          </cell>
          <cell r="G137">
            <v>47.199981689453125</v>
          </cell>
          <cell r="H137">
            <v>47.199981689453125</v>
          </cell>
          <cell r="I137">
            <v>47.199981689453125</v>
          </cell>
          <cell r="J137">
            <v>47.199981689453125</v>
          </cell>
          <cell r="K137">
            <v>492.99999999999994</v>
          </cell>
          <cell r="L137">
            <v>301</v>
          </cell>
          <cell r="M137">
            <v>614</v>
          </cell>
          <cell r="N137">
            <v>639</v>
          </cell>
          <cell r="O137">
            <v>292</v>
          </cell>
          <cell r="P137">
            <v>386</v>
          </cell>
          <cell r="Q137">
            <v>238</v>
          </cell>
          <cell r="R137">
            <v>484.99999999999994</v>
          </cell>
          <cell r="S137">
            <v>577</v>
          </cell>
          <cell r="T137">
            <v>516</v>
          </cell>
          <cell r="U137">
            <v>281</v>
          </cell>
          <cell r="V137">
            <v>211.99999999999997</v>
          </cell>
          <cell r="W137">
            <v>382.99999999999994</v>
          </cell>
          <cell r="X137">
            <v>158</v>
          </cell>
          <cell r="Y137">
            <v>300</v>
          </cell>
          <cell r="Z137">
            <v>300</v>
          </cell>
          <cell r="AA137">
            <v>57.999999999999993</v>
          </cell>
          <cell r="AB137">
            <v>214.99999999999994</v>
          </cell>
          <cell r="AC137">
            <v>259.00000000000006</v>
          </cell>
          <cell r="AD137">
            <v>71.999999999999986</v>
          </cell>
          <cell r="AE137">
            <v>167</v>
          </cell>
          <cell r="AF137">
            <v>258.99999999999994</v>
          </cell>
          <cell r="AG137">
            <v>396.00000000000006</v>
          </cell>
          <cell r="AH137">
            <v>209</v>
          </cell>
          <cell r="AI137">
            <v>276</v>
          </cell>
          <cell r="AJ137">
            <v>382.00000000000006</v>
          </cell>
          <cell r="AK137">
            <v>460.00000000000006</v>
          </cell>
          <cell r="AL137">
            <v>446</v>
          </cell>
          <cell r="AM137">
            <v>437.00000000000017</v>
          </cell>
          <cell r="AN137">
            <v>551</v>
          </cell>
          <cell r="AO137">
            <v>466.00000000000006</v>
          </cell>
          <cell r="AP137">
            <v>401.00000000000006</v>
          </cell>
          <cell r="AQ137">
            <v>264.99999999999994</v>
          </cell>
          <cell r="AR137">
            <v>278.48008474576272</v>
          </cell>
          <cell r="AS137">
            <v>64.999999999999986</v>
          </cell>
          <cell r="AT137">
            <v>898.29724576271178</v>
          </cell>
          <cell r="AU137">
            <v>176.62796610169491</v>
          </cell>
          <cell r="AV137">
            <v>231.50423728813558</v>
          </cell>
          <cell r="AW137">
            <v>648.95932203389827</v>
          </cell>
          <cell r="AX137">
            <v>383.14480932203384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20.541666666666664</v>
          </cell>
          <cell r="BE137">
            <v>12.541666666666666</v>
          </cell>
          <cell r="BF137">
            <v>25.583333333333332</v>
          </cell>
          <cell r="BG137">
            <v>26.625</v>
          </cell>
          <cell r="BH137">
            <v>12.166666666666666</v>
          </cell>
          <cell r="BI137">
            <v>16.083333333333332</v>
          </cell>
          <cell r="BJ137">
            <v>9.9166666666666661</v>
          </cell>
          <cell r="BK137">
            <v>20.208333333333332</v>
          </cell>
          <cell r="BL137">
            <v>24.041666666666668</v>
          </cell>
          <cell r="BM137">
            <v>21.5</v>
          </cell>
          <cell r="BN137">
            <v>11.708333333333334</v>
          </cell>
          <cell r="BO137">
            <v>8.8333333333333321</v>
          </cell>
          <cell r="BP137">
            <v>15.95833333333333</v>
          </cell>
          <cell r="BQ137">
            <v>6.583333333333333</v>
          </cell>
          <cell r="BR137">
            <v>12.5</v>
          </cell>
          <cell r="BS137">
            <v>12.5</v>
          </cell>
          <cell r="BT137">
            <v>2.4166666666666665</v>
          </cell>
          <cell r="BU137">
            <v>8.9583333333333304</v>
          </cell>
          <cell r="BV137">
            <v>10.79166666666667</v>
          </cell>
          <cell r="BW137">
            <v>2.9999999999999996</v>
          </cell>
          <cell r="BX137">
            <v>6.958333333333333</v>
          </cell>
          <cell r="BY137">
            <v>10.791666666666664</v>
          </cell>
          <cell r="BZ137">
            <v>16.500000000000004</v>
          </cell>
          <cell r="CA137">
            <v>8.7083333333333339</v>
          </cell>
          <cell r="CB137">
            <v>11.5</v>
          </cell>
          <cell r="CC137">
            <v>15.91666666666667</v>
          </cell>
          <cell r="CD137">
            <v>19.166666666666668</v>
          </cell>
          <cell r="CE137">
            <v>18.583333333333332</v>
          </cell>
          <cell r="CF137">
            <v>18.208333333333339</v>
          </cell>
          <cell r="CG137">
            <v>22.958333333333332</v>
          </cell>
          <cell r="CH137">
            <v>19.416666666666668</v>
          </cell>
          <cell r="CI137">
            <v>16.708333333333336</v>
          </cell>
          <cell r="CJ137">
            <v>11.041666666666664</v>
          </cell>
          <cell r="CK137">
            <v>11.60333686440678</v>
          </cell>
          <cell r="CL137">
            <v>2.7083333333333326</v>
          </cell>
          <cell r="CM137">
            <v>37.429051906779655</v>
          </cell>
          <cell r="CN137">
            <v>7.3594985875706209</v>
          </cell>
          <cell r="CO137">
            <v>9.6460098870056488</v>
          </cell>
          <cell r="CP137">
            <v>27.039971751412427</v>
          </cell>
          <cell r="CQ137">
            <v>15.964367055084743</v>
          </cell>
          <cell r="CR137">
            <v>15.964363098144531</v>
          </cell>
          <cell r="CS137">
            <v>14.681826741996232</v>
          </cell>
          <cell r="CT137">
            <v>15.695597192796608</v>
          </cell>
          <cell r="CU137">
            <v>16.891905749764593</v>
          </cell>
          <cell r="CV137">
            <v>-3.478013918314506</v>
          </cell>
          <cell r="CW137">
            <v>18.144853460451973</v>
          </cell>
          <cell r="CX137">
            <v>19.173611111111114</v>
          </cell>
          <cell r="CY137">
            <v>16.235796992702447</v>
          </cell>
          <cell r="DA137" t="str">
            <v>LBN125</v>
          </cell>
          <cell r="DB137">
            <v>17.888888888888882</v>
          </cell>
          <cell r="DC137">
            <v>19.173611111111114</v>
          </cell>
          <cell r="DD137">
            <v>19.173611111111114</v>
          </cell>
          <cell r="DE137">
            <v>1.2847222222222321</v>
          </cell>
          <cell r="DF137">
            <v>22548.166666666672</v>
          </cell>
          <cell r="DG137">
            <v>36199265.222859032</v>
          </cell>
          <cell r="DH137">
            <v>0.98552908428851549</v>
          </cell>
          <cell r="DI137" t="str">
            <v>C</v>
          </cell>
        </row>
        <row r="138">
          <cell r="D138" t="str">
            <v>LBN125</v>
          </cell>
          <cell r="E138">
            <v>1176</v>
          </cell>
          <cell r="F138">
            <v>47.2</v>
          </cell>
          <cell r="G138">
            <v>47.199981689453125</v>
          </cell>
          <cell r="H138">
            <v>47.199981689453125</v>
          </cell>
          <cell r="I138">
            <v>47.199981689453125</v>
          </cell>
          <cell r="J138">
            <v>47.199981689453125</v>
          </cell>
          <cell r="K138">
            <v>47.199981689453125</v>
          </cell>
          <cell r="L138">
            <v>47.199981689453125</v>
          </cell>
          <cell r="M138">
            <v>47.199981689453125</v>
          </cell>
          <cell r="N138">
            <v>47.199981689453125</v>
          </cell>
          <cell r="O138">
            <v>47.199981689453125</v>
          </cell>
          <cell r="P138">
            <v>47.199981689453125</v>
          </cell>
          <cell r="Q138">
            <v>47.199981689453125</v>
          </cell>
          <cell r="R138">
            <v>47.199981689453125</v>
          </cell>
          <cell r="S138">
            <v>47.199981689453125</v>
          </cell>
          <cell r="T138">
            <v>47.199981689453125</v>
          </cell>
          <cell r="U138">
            <v>47.199981689453125</v>
          </cell>
          <cell r="V138">
            <v>47.199981689453125</v>
          </cell>
          <cell r="W138">
            <v>47.199981689453125</v>
          </cell>
          <cell r="X138">
            <v>47.199981689453125</v>
          </cell>
          <cell r="Y138">
            <v>47.199981689453125</v>
          </cell>
          <cell r="Z138">
            <v>47.199981689453125</v>
          </cell>
          <cell r="AA138">
            <v>47.199981689453125</v>
          </cell>
          <cell r="AB138">
            <v>47.199981689453125</v>
          </cell>
          <cell r="AC138">
            <v>47.199981689453125</v>
          </cell>
          <cell r="AD138">
            <v>47.199981689453125</v>
          </cell>
          <cell r="AE138">
            <v>167</v>
          </cell>
          <cell r="AF138">
            <v>258.99999999999994</v>
          </cell>
          <cell r="AG138">
            <v>396.00000000000006</v>
          </cell>
          <cell r="AH138">
            <v>209</v>
          </cell>
          <cell r="AI138">
            <v>276</v>
          </cell>
          <cell r="AJ138">
            <v>382.00000000000006</v>
          </cell>
          <cell r="AK138">
            <v>460.00000000000006</v>
          </cell>
          <cell r="AL138">
            <v>446</v>
          </cell>
          <cell r="AM138">
            <v>437.00000000000017</v>
          </cell>
          <cell r="AN138">
            <v>551</v>
          </cell>
          <cell r="AO138">
            <v>466.00000000000006</v>
          </cell>
          <cell r="AP138">
            <v>401.00000000000006</v>
          </cell>
          <cell r="AQ138">
            <v>264.99999999999994</v>
          </cell>
          <cell r="AR138">
            <v>278.48008474576272</v>
          </cell>
          <cell r="AS138">
            <v>64.999999999999986</v>
          </cell>
          <cell r="AT138">
            <v>898.29724576271178</v>
          </cell>
          <cell r="AU138">
            <v>176.62796610169491</v>
          </cell>
          <cell r="AV138">
            <v>231.50423728813558</v>
          </cell>
          <cell r="AW138">
            <v>648.95932203389827</v>
          </cell>
          <cell r="AX138">
            <v>383.14480932203384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6.958333333333333</v>
          </cell>
          <cell r="BY138">
            <v>10.791666666666664</v>
          </cell>
          <cell r="BZ138">
            <v>16.500000000000004</v>
          </cell>
          <cell r="CA138">
            <v>8.7083333333333339</v>
          </cell>
          <cell r="CB138">
            <v>11.5</v>
          </cell>
          <cell r="CC138">
            <v>15.91666666666667</v>
          </cell>
          <cell r="CD138">
            <v>19.166666666666668</v>
          </cell>
          <cell r="CE138">
            <v>18.583333333333332</v>
          </cell>
          <cell r="CF138">
            <v>18.208333333333339</v>
          </cell>
          <cell r="CG138">
            <v>22.958333333333332</v>
          </cell>
          <cell r="CH138">
            <v>19.416666666666668</v>
          </cell>
          <cell r="CI138">
            <v>16.708333333333336</v>
          </cell>
          <cell r="CJ138">
            <v>11.041666666666664</v>
          </cell>
          <cell r="CK138">
            <v>11.60333686440678</v>
          </cell>
          <cell r="CL138">
            <v>2.7083333333333326</v>
          </cell>
          <cell r="CM138">
            <v>37.429051906779655</v>
          </cell>
          <cell r="CN138">
            <v>7.3594985875706209</v>
          </cell>
          <cell r="CO138">
            <v>9.6460098870056488</v>
          </cell>
          <cell r="CP138">
            <v>27.039971751412427</v>
          </cell>
          <cell r="CQ138">
            <v>15.964367055084743</v>
          </cell>
          <cell r="CS138">
            <v>14.681826741996232</v>
          </cell>
          <cell r="CT138">
            <v>15.695597192796608</v>
          </cell>
          <cell r="CU138">
            <v>16.891905749764593</v>
          </cell>
          <cell r="CV138">
            <v>-3.478013918314506</v>
          </cell>
          <cell r="CW138">
            <v>18.144853460451973</v>
          </cell>
          <cell r="CX138">
            <v>19.173611111111114</v>
          </cell>
          <cell r="CY138">
            <v>16.235796992702447</v>
          </cell>
          <cell r="DA138" t="str">
            <v>LBN125</v>
          </cell>
          <cell r="DB138">
            <v>17.888888888888882</v>
          </cell>
          <cell r="DC138">
            <v>19.173611111111114</v>
          </cell>
          <cell r="DD138">
            <v>19.173611111111114</v>
          </cell>
          <cell r="DE138">
            <v>1.2847222222222321</v>
          </cell>
          <cell r="DF138">
            <v>22548.166666666672</v>
          </cell>
          <cell r="DG138">
            <v>36221813.389525697</v>
          </cell>
          <cell r="DH138">
            <v>0.98614296067276175</v>
          </cell>
          <cell r="DI138" t="str">
            <v>C</v>
          </cell>
        </row>
        <row r="139">
          <cell r="D139" t="str">
            <v>LBN075</v>
          </cell>
          <cell r="E139">
            <v>848.40000000000009</v>
          </cell>
          <cell r="F139">
            <v>34</v>
          </cell>
          <cell r="G139">
            <v>34</v>
          </cell>
          <cell r="H139">
            <v>34</v>
          </cell>
          <cell r="I139">
            <v>34</v>
          </cell>
          <cell r="J139">
            <v>34</v>
          </cell>
          <cell r="K139">
            <v>419</v>
          </cell>
          <cell r="L139">
            <v>554</v>
          </cell>
          <cell r="M139">
            <v>666</v>
          </cell>
          <cell r="N139">
            <v>498</v>
          </cell>
          <cell r="O139">
            <v>465</v>
          </cell>
          <cell r="P139">
            <v>538</v>
          </cell>
          <cell r="Q139">
            <v>472</v>
          </cell>
          <cell r="R139">
            <v>400</v>
          </cell>
          <cell r="S139">
            <v>484</v>
          </cell>
          <cell r="T139">
            <v>88</v>
          </cell>
          <cell r="U139">
            <v>329</v>
          </cell>
          <cell r="V139">
            <v>270</v>
          </cell>
          <cell r="W139">
            <v>395</v>
          </cell>
          <cell r="X139">
            <v>503</v>
          </cell>
          <cell r="Y139">
            <v>500</v>
          </cell>
          <cell r="Z139">
            <v>530</v>
          </cell>
          <cell r="AA139">
            <v>539</v>
          </cell>
          <cell r="AB139">
            <v>548</v>
          </cell>
          <cell r="AC139">
            <v>469</v>
          </cell>
          <cell r="AD139">
            <v>268</v>
          </cell>
          <cell r="AE139">
            <v>278</v>
          </cell>
          <cell r="AF139">
            <v>284</v>
          </cell>
          <cell r="AG139">
            <v>314</v>
          </cell>
          <cell r="AH139">
            <v>252</v>
          </cell>
          <cell r="AI139">
            <v>436</v>
          </cell>
          <cell r="AJ139">
            <v>345</v>
          </cell>
          <cell r="AK139">
            <v>359</v>
          </cell>
          <cell r="AL139">
            <v>388</v>
          </cell>
          <cell r="AM139">
            <v>569</v>
          </cell>
          <cell r="AN139">
            <v>555</v>
          </cell>
          <cell r="AO139">
            <v>428</v>
          </cell>
          <cell r="AP139">
            <v>260</v>
          </cell>
          <cell r="AQ139">
            <v>315</v>
          </cell>
          <cell r="AR139">
            <v>506</v>
          </cell>
          <cell r="AS139">
            <v>369.06</v>
          </cell>
          <cell r="AT139">
            <v>606.71705882352956</v>
          </cell>
          <cell r="AU139">
            <v>273.67235294117643</v>
          </cell>
          <cell r="AV139">
            <v>380.65764705882361</v>
          </cell>
          <cell r="AW139">
            <v>517.89882352941186</v>
          </cell>
          <cell r="AX139">
            <v>442.33431372549029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17.458333333333332</v>
          </cell>
          <cell r="BE139">
            <v>23.083333333333332</v>
          </cell>
          <cell r="BF139">
            <v>27.75</v>
          </cell>
          <cell r="BG139">
            <v>20.75</v>
          </cell>
          <cell r="BH139">
            <v>19.375</v>
          </cell>
          <cell r="BI139">
            <v>22.416666666666668</v>
          </cell>
          <cell r="BJ139">
            <v>19.666666666666668</v>
          </cell>
          <cell r="BK139">
            <v>16.666666666666668</v>
          </cell>
          <cell r="BL139">
            <v>20.166666666666668</v>
          </cell>
          <cell r="BM139">
            <v>3.6666666666666665</v>
          </cell>
          <cell r="BN139">
            <v>13.708333333333334</v>
          </cell>
          <cell r="BO139">
            <v>11.25</v>
          </cell>
          <cell r="BP139">
            <v>16.458333333333332</v>
          </cell>
          <cell r="BQ139">
            <v>20.958333333333332</v>
          </cell>
          <cell r="BR139">
            <v>20.833333333333332</v>
          </cell>
          <cell r="BS139">
            <v>22.083333333333332</v>
          </cell>
          <cell r="BT139">
            <v>22.458333333333332</v>
          </cell>
          <cell r="BU139">
            <v>22.833333333333332</v>
          </cell>
          <cell r="BV139">
            <v>19.541666666666668</v>
          </cell>
          <cell r="BW139">
            <v>11.166666666666666</v>
          </cell>
          <cell r="BX139">
            <v>11.583333333333334</v>
          </cell>
          <cell r="BY139">
            <v>11.833333333333334</v>
          </cell>
          <cell r="BZ139">
            <v>13.083333333333334</v>
          </cell>
          <cell r="CA139">
            <v>10.5</v>
          </cell>
          <cell r="CB139">
            <v>18.166666666666668</v>
          </cell>
          <cell r="CC139">
            <v>14.375</v>
          </cell>
          <cell r="CD139">
            <v>14.958333333333334</v>
          </cell>
          <cell r="CE139">
            <v>16.166666666666668</v>
          </cell>
          <cell r="CF139">
            <v>23.708333333333332</v>
          </cell>
          <cell r="CG139">
            <v>23.125</v>
          </cell>
          <cell r="CH139">
            <v>17.833333333333332</v>
          </cell>
          <cell r="CI139">
            <v>10.833333333333334</v>
          </cell>
          <cell r="CJ139">
            <v>13.125</v>
          </cell>
          <cell r="CK139">
            <v>21.083333333333332</v>
          </cell>
          <cell r="CL139">
            <v>15.3775</v>
          </cell>
          <cell r="CM139">
            <v>25.279877450980397</v>
          </cell>
          <cell r="CN139">
            <v>11.403014705882351</v>
          </cell>
          <cell r="CO139">
            <v>15.860735294117651</v>
          </cell>
          <cell r="CP139">
            <v>21.579117647058826</v>
          </cell>
          <cell r="CQ139">
            <v>18.430596405228759</v>
          </cell>
          <cell r="CR139">
            <v>18.430587768554688</v>
          </cell>
          <cell r="CS139">
            <v>16.280955882352941</v>
          </cell>
          <cell r="CT139">
            <v>18.71642769607843</v>
          </cell>
          <cell r="CU139">
            <v>17.94793709150327</v>
          </cell>
          <cell r="CV139">
            <v>0.94559436274509778</v>
          </cell>
          <cell r="CW139">
            <v>17.514542483660133</v>
          </cell>
          <cell r="CX139">
            <v>17.770833333333332</v>
          </cell>
          <cell r="CY139">
            <v>17.396205065359478</v>
          </cell>
          <cell r="DA139" t="str">
            <v>LBN075</v>
          </cell>
          <cell r="DB139">
            <v>15.166666666666666</v>
          </cell>
          <cell r="DC139">
            <v>18.71642769607843</v>
          </cell>
          <cell r="DD139">
            <v>18.71642769607843</v>
          </cell>
          <cell r="DE139">
            <v>3.5497610294117639</v>
          </cell>
          <cell r="DF139">
            <v>15879.017257352942</v>
          </cell>
          <cell r="DG139">
            <v>36237692.406783052</v>
          </cell>
          <cell r="DH139">
            <v>0.9865752687110797</v>
          </cell>
          <cell r="DI139" t="str">
            <v>C</v>
          </cell>
        </row>
        <row r="140">
          <cell r="D140" t="str">
            <v>LBN075</v>
          </cell>
          <cell r="E140">
            <v>848.40000000000009</v>
          </cell>
          <cell r="F140">
            <v>34</v>
          </cell>
          <cell r="G140">
            <v>34</v>
          </cell>
          <cell r="H140">
            <v>34</v>
          </cell>
          <cell r="I140">
            <v>34</v>
          </cell>
          <cell r="J140">
            <v>34</v>
          </cell>
          <cell r="K140">
            <v>34</v>
          </cell>
          <cell r="L140">
            <v>34</v>
          </cell>
          <cell r="M140">
            <v>34</v>
          </cell>
          <cell r="N140">
            <v>34</v>
          </cell>
          <cell r="O140">
            <v>34</v>
          </cell>
          <cell r="P140">
            <v>34</v>
          </cell>
          <cell r="Q140">
            <v>34</v>
          </cell>
          <cell r="R140">
            <v>34</v>
          </cell>
          <cell r="S140">
            <v>34</v>
          </cell>
          <cell r="T140">
            <v>34</v>
          </cell>
          <cell r="U140">
            <v>34</v>
          </cell>
          <cell r="V140">
            <v>34</v>
          </cell>
          <cell r="W140">
            <v>34</v>
          </cell>
          <cell r="X140">
            <v>34</v>
          </cell>
          <cell r="Y140">
            <v>34</v>
          </cell>
          <cell r="Z140">
            <v>34</v>
          </cell>
          <cell r="AA140">
            <v>34</v>
          </cell>
          <cell r="AB140">
            <v>34</v>
          </cell>
          <cell r="AC140">
            <v>34</v>
          </cell>
          <cell r="AD140">
            <v>34</v>
          </cell>
          <cell r="AE140">
            <v>278</v>
          </cell>
          <cell r="AF140">
            <v>284</v>
          </cell>
          <cell r="AG140">
            <v>314</v>
          </cell>
          <cell r="AH140">
            <v>252</v>
          </cell>
          <cell r="AI140">
            <v>436</v>
          </cell>
          <cell r="AJ140">
            <v>345</v>
          </cell>
          <cell r="AK140">
            <v>359</v>
          </cell>
          <cell r="AL140">
            <v>388</v>
          </cell>
          <cell r="AM140">
            <v>569</v>
          </cell>
          <cell r="AN140">
            <v>555</v>
          </cell>
          <cell r="AO140">
            <v>428</v>
          </cell>
          <cell r="AP140">
            <v>260</v>
          </cell>
          <cell r="AQ140">
            <v>315</v>
          </cell>
          <cell r="AR140">
            <v>506</v>
          </cell>
          <cell r="AS140">
            <v>369.06</v>
          </cell>
          <cell r="AT140">
            <v>606.71705882352956</v>
          </cell>
          <cell r="AU140">
            <v>273.67235294117643</v>
          </cell>
          <cell r="AV140">
            <v>380.65764705882361</v>
          </cell>
          <cell r="AW140">
            <v>517.89882352941186</v>
          </cell>
          <cell r="AX140">
            <v>442.33431372549029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11.583333333333334</v>
          </cell>
          <cell r="BY140">
            <v>11.833333333333334</v>
          </cell>
          <cell r="BZ140">
            <v>13.083333333333334</v>
          </cell>
          <cell r="CA140">
            <v>10.5</v>
          </cell>
          <cell r="CB140">
            <v>18.166666666666668</v>
          </cell>
          <cell r="CC140">
            <v>14.375</v>
          </cell>
          <cell r="CD140">
            <v>14.958333333333334</v>
          </cell>
          <cell r="CE140">
            <v>16.166666666666668</v>
          </cell>
          <cell r="CF140">
            <v>23.708333333333332</v>
          </cell>
          <cell r="CG140">
            <v>23.125</v>
          </cell>
          <cell r="CH140">
            <v>17.833333333333332</v>
          </cell>
          <cell r="CI140">
            <v>10.833333333333334</v>
          </cell>
          <cell r="CJ140">
            <v>13.125</v>
          </cell>
          <cell r="CK140">
            <v>21.083333333333332</v>
          </cell>
          <cell r="CL140">
            <v>15.3775</v>
          </cell>
          <cell r="CM140">
            <v>25.279877450980397</v>
          </cell>
          <cell r="CN140">
            <v>11.403014705882351</v>
          </cell>
          <cell r="CO140">
            <v>15.860735294117651</v>
          </cell>
          <cell r="CP140">
            <v>21.579117647058826</v>
          </cell>
          <cell r="CQ140">
            <v>18.430596405228759</v>
          </cell>
          <cell r="CS140">
            <v>16.280955882352941</v>
          </cell>
          <cell r="CT140">
            <v>18.71642769607843</v>
          </cell>
          <cell r="CU140">
            <v>17.94793709150327</v>
          </cell>
          <cell r="CV140">
            <v>0.94559436274509778</v>
          </cell>
          <cell r="CW140">
            <v>17.514542483660133</v>
          </cell>
          <cell r="CX140">
            <v>17.770833333333332</v>
          </cell>
          <cell r="CY140">
            <v>17.396205065359478</v>
          </cell>
          <cell r="DA140" t="str">
            <v>LBN075</v>
          </cell>
          <cell r="DB140">
            <v>15.166666666666666</v>
          </cell>
          <cell r="DC140">
            <v>18.71642769607843</v>
          </cell>
          <cell r="DD140">
            <v>18.71642769607843</v>
          </cell>
          <cell r="DE140">
            <v>3.5497610294117639</v>
          </cell>
          <cell r="DF140">
            <v>15879.017257352942</v>
          </cell>
          <cell r="DG140">
            <v>36253571.424040407</v>
          </cell>
          <cell r="DH140">
            <v>0.98700757674939754</v>
          </cell>
          <cell r="DI140" t="str">
            <v>C</v>
          </cell>
        </row>
        <row r="141">
          <cell r="D141" t="str">
            <v>LDM025</v>
          </cell>
          <cell r="E141">
            <v>534.6</v>
          </cell>
          <cell r="F141">
            <v>13.75</v>
          </cell>
          <cell r="G141">
            <v>13.75</v>
          </cell>
          <cell r="H141">
            <v>13.75</v>
          </cell>
          <cell r="I141">
            <v>13.75</v>
          </cell>
          <cell r="J141">
            <v>13.75</v>
          </cell>
          <cell r="K141">
            <v>579</v>
          </cell>
          <cell r="L141">
            <v>811</v>
          </cell>
          <cell r="M141">
            <v>741</v>
          </cell>
          <cell r="N141">
            <v>517</v>
          </cell>
          <cell r="O141">
            <v>504</v>
          </cell>
          <cell r="P141">
            <v>721</v>
          </cell>
          <cell r="Q141">
            <v>513</v>
          </cell>
          <cell r="R141">
            <v>586</v>
          </cell>
          <cell r="S141">
            <v>564</v>
          </cell>
          <cell r="T141">
            <v>548</v>
          </cell>
          <cell r="U141">
            <v>537</v>
          </cell>
          <cell r="V141">
            <v>269</v>
          </cell>
          <cell r="W141">
            <v>469</v>
          </cell>
          <cell r="X141">
            <v>758</v>
          </cell>
          <cell r="Y141">
            <v>691</v>
          </cell>
          <cell r="Z141">
            <v>437</v>
          </cell>
          <cell r="AA141">
            <v>706</v>
          </cell>
          <cell r="AB141">
            <v>576</v>
          </cell>
          <cell r="AC141">
            <v>721</v>
          </cell>
          <cell r="AD141">
            <v>290</v>
          </cell>
          <cell r="AE141">
            <v>455</v>
          </cell>
          <cell r="AF141">
            <v>513</v>
          </cell>
          <cell r="AG141">
            <v>365</v>
          </cell>
          <cell r="AH141">
            <v>167</v>
          </cell>
          <cell r="AI141">
            <v>326</v>
          </cell>
          <cell r="AJ141">
            <v>666</v>
          </cell>
          <cell r="AK141">
            <v>600</v>
          </cell>
          <cell r="AL141">
            <v>751</v>
          </cell>
          <cell r="AM141">
            <v>474</v>
          </cell>
          <cell r="AN141">
            <v>625</v>
          </cell>
          <cell r="AO141">
            <v>488</v>
          </cell>
          <cell r="AP141">
            <v>559</v>
          </cell>
          <cell r="AQ141">
            <v>919</v>
          </cell>
          <cell r="AR141">
            <v>138.30036363636364</v>
          </cell>
          <cell r="AS141">
            <v>634.32072727272725</v>
          </cell>
          <cell r="AT141">
            <v>610.30472727272718</v>
          </cell>
          <cell r="AU141">
            <v>702.82036363636371</v>
          </cell>
          <cell r="AV141">
            <v>232.68</v>
          </cell>
          <cell r="AW141">
            <v>1507.6472727272728</v>
          </cell>
          <cell r="AX141">
            <v>637.67890909090909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16.083333333333332</v>
          </cell>
          <cell r="BE141">
            <v>22.527777777777779</v>
          </cell>
          <cell r="BF141">
            <v>20.583333333333332</v>
          </cell>
          <cell r="BG141">
            <v>14.361111111111111</v>
          </cell>
          <cell r="BH141">
            <v>14</v>
          </cell>
          <cell r="BI141">
            <v>20.027777777777779</v>
          </cell>
          <cell r="BJ141">
            <v>14.25</v>
          </cell>
          <cell r="BK141">
            <v>16.277777777777779</v>
          </cell>
          <cell r="BL141">
            <v>15.666666666666666</v>
          </cell>
          <cell r="BM141">
            <v>15.222222222222221</v>
          </cell>
          <cell r="BN141">
            <v>14.916666666666666</v>
          </cell>
          <cell r="BO141">
            <v>7.4722222222222223</v>
          </cell>
          <cell r="BP141">
            <v>13.027777777777779</v>
          </cell>
          <cell r="BQ141">
            <v>21.055555555555557</v>
          </cell>
          <cell r="BR141">
            <v>19.194444444444443</v>
          </cell>
          <cell r="BS141">
            <v>12.138888888888889</v>
          </cell>
          <cell r="BT141">
            <v>19.611111111111111</v>
          </cell>
          <cell r="BU141">
            <v>16</v>
          </cell>
          <cell r="BV141">
            <v>20.027777777777779</v>
          </cell>
          <cell r="BW141">
            <v>8.0555555555555554</v>
          </cell>
          <cell r="BX141">
            <v>12.638888888888889</v>
          </cell>
          <cell r="BY141">
            <v>14.25</v>
          </cell>
          <cell r="BZ141">
            <v>10.138888888888889</v>
          </cell>
          <cell r="CA141">
            <v>4.6388888888888893</v>
          </cell>
          <cell r="CB141">
            <v>9.0555555555555554</v>
          </cell>
          <cell r="CC141">
            <v>18.5</v>
          </cell>
          <cell r="CD141">
            <v>16.666666666666668</v>
          </cell>
          <cell r="CE141">
            <v>20.861111111111111</v>
          </cell>
          <cell r="CF141">
            <v>13.166666666666666</v>
          </cell>
          <cell r="CG141">
            <v>17.361111111111111</v>
          </cell>
          <cell r="CH141">
            <v>13.555555555555555</v>
          </cell>
          <cell r="CI141">
            <v>15.527777777777779</v>
          </cell>
          <cell r="CJ141">
            <v>25.527777777777779</v>
          </cell>
          <cell r="CK141">
            <v>3.841676767676768</v>
          </cell>
          <cell r="CL141">
            <v>17.6200202020202</v>
          </cell>
          <cell r="CM141">
            <v>16.952909090909088</v>
          </cell>
          <cell r="CN141">
            <v>19.522787878787881</v>
          </cell>
          <cell r="CO141">
            <v>6.4633333333333338</v>
          </cell>
          <cell r="CP141">
            <v>41.879090909090912</v>
          </cell>
          <cell r="CQ141">
            <v>17.713303030303027</v>
          </cell>
          <cell r="CR141">
            <v>17.713302612304688</v>
          </cell>
          <cell r="CS141">
            <v>22.621737373737375</v>
          </cell>
          <cell r="CT141">
            <v>15.985595959595958</v>
          </cell>
          <cell r="CU141">
            <v>17.689984848484848</v>
          </cell>
          <cell r="CV141">
            <v>-0.20421885521885486</v>
          </cell>
          <cell r="CW141">
            <v>14.3130101010101</v>
          </cell>
          <cell r="CX141">
            <v>16.189814814814813</v>
          </cell>
          <cell r="CY141">
            <v>15.588949494949496</v>
          </cell>
          <cell r="DA141" t="str">
            <v>LDM025</v>
          </cell>
          <cell r="DB141">
            <v>18.675925925925927</v>
          </cell>
          <cell r="DC141">
            <v>16.189814814814813</v>
          </cell>
          <cell r="DD141">
            <v>18.675925925925927</v>
          </cell>
          <cell r="DE141">
            <v>-2.4861111111111143</v>
          </cell>
          <cell r="DF141">
            <v>9984.1500000000015</v>
          </cell>
          <cell r="DG141">
            <v>36263555.574040405</v>
          </cell>
          <cell r="DH141">
            <v>0.98727939636082662</v>
          </cell>
          <cell r="DI141" t="str">
            <v>C</v>
          </cell>
        </row>
        <row r="142">
          <cell r="D142" t="str">
            <v>LCK025</v>
          </cell>
          <cell r="E142">
            <v>534.6</v>
          </cell>
          <cell r="F142">
            <v>14.3</v>
          </cell>
          <cell r="G142">
            <v>14.299995422363281</v>
          </cell>
          <cell r="H142">
            <v>14.299995422363281</v>
          </cell>
          <cell r="I142">
            <v>14.299995422363281</v>
          </cell>
          <cell r="J142">
            <v>14.299995422363281</v>
          </cell>
          <cell r="K142">
            <v>14.299995422363281</v>
          </cell>
          <cell r="L142">
            <v>14.299995422363281</v>
          </cell>
          <cell r="M142">
            <v>14.299995422363281</v>
          </cell>
          <cell r="N142">
            <v>14.299995422363281</v>
          </cell>
          <cell r="O142">
            <v>14.299995422363281</v>
          </cell>
          <cell r="P142">
            <v>14.299995422363281</v>
          </cell>
          <cell r="Q142">
            <v>14.299995422363281</v>
          </cell>
          <cell r="R142">
            <v>14.299995422363281</v>
          </cell>
          <cell r="S142">
            <v>14.299995422363281</v>
          </cell>
          <cell r="T142">
            <v>14.299995422363281</v>
          </cell>
          <cell r="U142">
            <v>14.299995422363281</v>
          </cell>
          <cell r="V142">
            <v>14.299995422363281</v>
          </cell>
          <cell r="W142">
            <v>14.299995422363281</v>
          </cell>
          <cell r="X142">
            <v>14.299995422363281</v>
          </cell>
          <cell r="Y142">
            <v>14.299995422363281</v>
          </cell>
          <cell r="Z142">
            <v>14.299995422363281</v>
          </cell>
          <cell r="AA142">
            <v>14.299995422363281</v>
          </cell>
          <cell r="AB142">
            <v>14.299995422363281</v>
          </cell>
          <cell r="AC142">
            <v>14.299995422363281</v>
          </cell>
          <cell r="AD142">
            <v>14.299995422363281</v>
          </cell>
          <cell r="AE142">
            <v>182.99999999999997</v>
          </cell>
          <cell r="AF142">
            <v>156</v>
          </cell>
          <cell r="AG142">
            <v>108.99999999999999</v>
          </cell>
          <cell r="AH142">
            <v>56.999999999999972</v>
          </cell>
          <cell r="AI142">
            <v>143.99999999999994</v>
          </cell>
          <cell r="AJ142">
            <v>487.00000000000006</v>
          </cell>
          <cell r="AK142">
            <v>356</v>
          </cell>
          <cell r="AL142">
            <v>226</v>
          </cell>
          <cell r="AM142">
            <v>162.99999999999997</v>
          </cell>
          <cell r="AN142">
            <v>490.00000000000011</v>
          </cell>
          <cell r="AO142">
            <v>85.999999999999986</v>
          </cell>
          <cell r="AP142">
            <v>81.999999999999986</v>
          </cell>
          <cell r="AQ142">
            <v>145.99999999999997</v>
          </cell>
          <cell r="AR142">
            <v>182.10139860139861</v>
          </cell>
          <cell r="AS142">
            <v>8.3587412587412562</v>
          </cell>
          <cell r="AT142">
            <v>155.28391608391607</v>
          </cell>
          <cell r="AU142">
            <v>-13.31048951048952</v>
          </cell>
          <cell r="AV142">
            <v>85.8986013986014</v>
          </cell>
          <cell r="AW142">
            <v>133.55244755244755</v>
          </cell>
          <cell r="AX142">
            <v>91.980769230769226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5.0833333333333321</v>
          </cell>
          <cell r="BY142">
            <v>4.333333333333333</v>
          </cell>
          <cell r="BZ142">
            <v>3.0277777777777772</v>
          </cell>
          <cell r="CA142">
            <v>1.5833333333333326</v>
          </cell>
          <cell r="CB142">
            <v>3.9999999999999982</v>
          </cell>
          <cell r="CC142">
            <v>13.527777777777779</v>
          </cell>
          <cell r="CD142">
            <v>9.8888888888888893</v>
          </cell>
          <cell r="CE142">
            <v>6.2777777777777777</v>
          </cell>
          <cell r="CF142">
            <v>4.5277777777777768</v>
          </cell>
          <cell r="CG142">
            <v>13.611111111111114</v>
          </cell>
          <cell r="CH142">
            <v>2.3888888888888884</v>
          </cell>
          <cell r="CI142">
            <v>2.2777777777777772</v>
          </cell>
          <cell r="CJ142">
            <v>4.0555555555555545</v>
          </cell>
          <cell r="CK142">
            <v>5.0583721833721835</v>
          </cell>
          <cell r="CL142">
            <v>0.23218725718725711</v>
          </cell>
          <cell r="CM142">
            <v>4.3134421134421128</v>
          </cell>
          <cell r="CN142">
            <v>-0.36973581973581998</v>
          </cell>
          <cell r="CO142">
            <v>2.3860722610722611</v>
          </cell>
          <cell r="CP142">
            <v>3.7097902097902096</v>
          </cell>
          <cell r="CQ142">
            <v>2.5550213675213675</v>
          </cell>
          <cell r="CS142">
            <v>1.9087088837088835</v>
          </cell>
          <cell r="CT142">
            <v>3.4148892773892774</v>
          </cell>
          <cell r="CU142">
            <v>4.0390847578347584</v>
          </cell>
          <cell r="CV142">
            <v>-3.0804810929810928</v>
          </cell>
          <cell r="CW142">
            <v>2.1099261849261848</v>
          </cell>
          <cell r="CX142">
            <v>6.4953703703703702</v>
          </cell>
          <cell r="CY142">
            <v>4.5540096477596483</v>
          </cell>
          <cell r="DA142" t="str">
            <v>LCK025</v>
          </cell>
          <cell r="DB142">
            <v>18.675925925925927</v>
          </cell>
          <cell r="DC142">
            <v>6.4953703703703702</v>
          </cell>
          <cell r="DD142">
            <v>18.675925925925927</v>
          </cell>
          <cell r="DE142">
            <v>-12.180555555555557</v>
          </cell>
          <cell r="DF142">
            <v>9984.1500000000015</v>
          </cell>
          <cell r="DG142">
            <v>36273539.724040404</v>
          </cell>
          <cell r="DH142">
            <v>0.98755121597225581</v>
          </cell>
          <cell r="DI142" t="str">
            <v>C</v>
          </cell>
        </row>
        <row r="143">
          <cell r="D143" t="str">
            <v>LPS025</v>
          </cell>
          <cell r="E143">
            <v>534.6</v>
          </cell>
          <cell r="F143">
            <v>14.3</v>
          </cell>
          <cell r="G143">
            <v>14.299995422363281</v>
          </cell>
          <cell r="H143">
            <v>14.299995422363281</v>
          </cell>
          <cell r="I143">
            <v>14.299995422363281</v>
          </cell>
          <cell r="J143">
            <v>14.299995422363281</v>
          </cell>
          <cell r="K143">
            <v>14.299995422363281</v>
          </cell>
          <cell r="L143">
            <v>14.299995422363281</v>
          </cell>
          <cell r="M143">
            <v>14.299995422363281</v>
          </cell>
          <cell r="N143">
            <v>14.299995422363281</v>
          </cell>
          <cell r="O143">
            <v>14.299995422363281</v>
          </cell>
          <cell r="P143">
            <v>14.299995422363281</v>
          </cell>
          <cell r="Q143">
            <v>14.299995422363281</v>
          </cell>
          <cell r="R143">
            <v>14.299995422363281</v>
          </cell>
          <cell r="S143">
            <v>14.299995422363281</v>
          </cell>
          <cell r="T143">
            <v>14.299995422363281</v>
          </cell>
          <cell r="U143">
            <v>14.299995422363281</v>
          </cell>
          <cell r="V143">
            <v>14.299995422363281</v>
          </cell>
          <cell r="W143">
            <v>14.299995422363281</v>
          </cell>
          <cell r="X143">
            <v>14.299995422363281</v>
          </cell>
          <cell r="Y143">
            <v>14.299995422363281</v>
          </cell>
          <cell r="Z143">
            <v>14.299995422363281</v>
          </cell>
          <cell r="AA143">
            <v>14.299995422363281</v>
          </cell>
          <cell r="AB143">
            <v>14.299995422363281</v>
          </cell>
          <cell r="AC143">
            <v>14.299995422363281</v>
          </cell>
          <cell r="AD143">
            <v>14.299995422363281</v>
          </cell>
          <cell r="AE143">
            <v>328</v>
          </cell>
          <cell r="AF143">
            <v>101.99999999999996</v>
          </cell>
          <cell r="AG143">
            <v>110.99999999999997</v>
          </cell>
          <cell r="AH143">
            <v>84.999999999999986</v>
          </cell>
          <cell r="AI143">
            <v>194.99999999999997</v>
          </cell>
          <cell r="AJ143">
            <v>557</v>
          </cell>
          <cell r="AK143">
            <v>416.99999999999983</v>
          </cell>
          <cell r="AL143">
            <v>205</v>
          </cell>
          <cell r="AM143">
            <v>252</v>
          </cell>
          <cell r="AN143">
            <v>547.00000000000011</v>
          </cell>
          <cell r="AO143">
            <v>274.00000000000006</v>
          </cell>
          <cell r="AP143">
            <v>259.99999999999994</v>
          </cell>
          <cell r="AQ143">
            <v>399.00000000000006</v>
          </cell>
          <cell r="AR143">
            <v>134.3244755244755</v>
          </cell>
          <cell r="AS143">
            <v>194.5412587412587</v>
          </cell>
          <cell r="AT143">
            <v>191.5272727272727</v>
          </cell>
          <cell r="AU143">
            <v>-2.4055944055944027</v>
          </cell>
          <cell r="AV143">
            <v>61.101398601398593</v>
          </cell>
          <cell r="AW143">
            <v>133.84615384615387</v>
          </cell>
          <cell r="AX143">
            <v>118.82249417249416</v>
          </cell>
          <cell r="AY143">
            <v>118.82244873046875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9.1111111111111107</v>
          </cell>
          <cell r="BY143">
            <v>2.8333333333333321</v>
          </cell>
          <cell r="BZ143">
            <v>3.0833333333333326</v>
          </cell>
          <cell r="CA143">
            <v>2.3611111111111107</v>
          </cell>
          <cell r="CB143">
            <v>5.4166666666666661</v>
          </cell>
          <cell r="CC143">
            <v>15.472222222222221</v>
          </cell>
          <cell r="CD143">
            <v>11.583333333333329</v>
          </cell>
          <cell r="CE143">
            <v>5.6944444444444446</v>
          </cell>
          <cell r="CF143">
            <v>7</v>
          </cell>
          <cell r="CG143">
            <v>15.194444444444448</v>
          </cell>
          <cell r="CH143">
            <v>7.6111111111111125</v>
          </cell>
          <cell r="CI143">
            <v>7.2222222222222205</v>
          </cell>
          <cell r="CJ143">
            <v>11.083333333333336</v>
          </cell>
          <cell r="CK143">
            <v>3.7312354312354308</v>
          </cell>
          <cell r="CL143">
            <v>5.4039238539238532</v>
          </cell>
          <cell r="CM143">
            <v>5.3202020202020197</v>
          </cell>
          <cell r="CN143">
            <v>-6.6822066822066747E-2</v>
          </cell>
          <cell r="CO143">
            <v>1.6972610722610719</v>
          </cell>
          <cell r="CP143">
            <v>3.7179487179487185</v>
          </cell>
          <cell r="CQ143">
            <v>3.300624838124838</v>
          </cell>
          <cell r="CS143">
            <v>1.7827959077959079</v>
          </cell>
          <cell r="CT143">
            <v>6.3846736596736591</v>
          </cell>
          <cell r="CU143">
            <v>6.1341087153587148</v>
          </cell>
          <cell r="CV143">
            <v>-2.6662522662522665</v>
          </cell>
          <cell r="CW143">
            <v>2.3168803418803416</v>
          </cell>
          <cell r="CX143">
            <v>9.0509259259259256</v>
          </cell>
          <cell r="CY143">
            <v>6.7895574333074329</v>
          </cell>
          <cell r="DA143" t="str">
            <v>LPS025</v>
          </cell>
          <cell r="DB143">
            <v>18.675925925925927</v>
          </cell>
          <cell r="DC143">
            <v>9.0509259259259256</v>
          </cell>
          <cell r="DD143">
            <v>18.675925925925927</v>
          </cell>
          <cell r="DE143">
            <v>-9.6250000000000018</v>
          </cell>
          <cell r="DF143">
            <v>9984.1500000000015</v>
          </cell>
          <cell r="DG143">
            <v>36283523.874040402</v>
          </cell>
          <cell r="DH143">
            <v>0.98782303558368489</v>
          </cell>
          <cell r="DI143" t="str">
            <v>C</v>
          </cell>
        </row>
        <row r="144">
          <cell r="D144" t="str">
            <v>LRU025</v>
          </cell>
          <cell r="E144">
            <v>534.6</v>
          </cell>
          <cell r="F144">
            <v>14.85</v>
          </cell>
          <cell r="G144">
            <v>14.849998474121094</v>
          </cell>
          <cell r="H144">
            <v>14.849998474121094</v>
          </cell>
          <cell r="I144">
            <v>14.849998474121094</v>
          </cell>
          <cell r="J144">
            <v>14.849998474121094</v>
          </cell>
          <cell r="K144">
            <v>14.849998474121094</v>
          </cell>
          <cell r="L144">
            <v>14.849998474121094</v>
          </cell>
          <cell r="M144">
            <v>14.849998474121094</v>
          </cell>
          <cell r="N144">
            <v>14.849998474121094</v>
          </cell>
          <cell r="O144">
            <v>14.849998474121094</v>
          </cell>
          <cell r="P144">
            <v>14.849998474121094</v>
          </cell>
          <cell r="Q144">
            <v>14.849998474121094</v>
          </cell>
          <cell r="R144">
            <v>14.849998474121094</v>
          </cell>
          <cell r="S144">
            <v>14.849998474121094</v>
          </cell>
          <cell r="T144">
            <v>14.849998474121094</v>
          </cell>
          <cell r="U144">
            <v>14.849998474121094</v>
          </cell>
          <cell r="V144">
            <v>14.849998474121094</v>
          </cell>
          <cell r="W144">
            <v>14.849998474121094</v>
          </cell>
          <cell r="X144">
            <v>14.849998474121094</v>
          </cell>
          <cell r="Y144">
            <v>14.849998474121094</v>
          </cell>
          <cell r="Z144">
            <v>14.849998474121094</v>
          </cell>
          <cell r="AA144">
            <v>14.849998474121094</v>
          </cell>
          <cell r="AB144">
            <v>14.849998474121094</v>
          </cell>
          <cell r="AC144">
            <v>14.849998474121094</v>
          </cell>
          <cell r="AD144">
            <v>14.849998474121094</v>
          </cell>
          <cell r="AE144">
            <v>110.74074074074073</v>
          </cell>
          <cell r="AF144">
            <v>78.962962962962948</v>
          </cell>
          <cell r="AG144">
            <v>37.55555555555555</v>
          </cell>
          <cell r="AH144">
            <v>34.666666666666664</v>
          </cell>
          <cell r="AI144">
            <v>182.96296296296296</v>
          </cell>
          <cell r="AJ144">
            <v>452.59259259259267</v>
          </cell>
          <cell r="AK144">
            <v>416.00000000000006</v>
          </cell>
          <cell r="AL144">
            <v>76.074074074074062</v>
          </cell>
          <cell r="AM144">
            <v>295.62962962962962</v>
          </cell>
          <cell r="AN144">
            <v>252.2962962962963</v>
          </cell>
          <cell r="AO144">
            <v>191.62962962962962</v>
          </cell>
          <cell r="AP144">
            <v>98.222222222222214</v>
          </cell>
          <cell r="AQ144">
            <v>120.37037037037037</v>
          </cell>
          <cell r="AR144">
            <v>4.8538720538720526</v>
          </cell>
          <cell r="AS144">
            <v>112.85589225589224</v>
          </cell>
          <cell r="AT144">
            <v>83.088215488215482</v>
          </cell>
          <cell r="AU144">
            <v>-107.53333333333335</v>
          </cell>
          <cell r="AV144">
            <v>78.171717171717205</v>
          </cell>
          <cell r="AW144">
            <v>40.383838383838381</v>
          </cell>
          <cell r="AX144">
            <v>35.303367003367008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3.076131687242798</v>
          </cell>
          <cell r="BY144">
            <v>2.193415637860082</v>
          </cell>
          <cell r="BZ144">
            <v>1.0432098765432096</v>
          </cell>
          <cell r="CA144">
            <v>0.96296296296296291</v>
          </cell>
          <cell r="CB144">
            <v>5.0823045267489713</v>
          </cell>
          <cell r="CC144">
            <v>12.572016460905353</v>
          </cell>
          <cell r="CD144">
            <v>11.555555555555557</v>
          </cell>
          <cell r="CE144">
            <v>2.1131687242798352</v>
          </cell>
          <cell r="CF144">
            <v>8.2119341563786001</v>
          </cell>
          <cell r="CG144">
            <v>7.0082304526748977</v>
          </cell>
          <cell r="CH144">
            <v>5.3230452674897117</v>
          </cell>
          <cell r="CI144">
            <v>2.7283950617283947</v>
          </cell>
          <cell r="CJ144">
            <v>3.3436213991769548</v>
          </cell>
          <cell r="CK144">
            <v>0.13482977927422368</v>
          </cell>
          <cell r="CL144">
            <v>3.134885895997007</v>
          </cell>
          <cell r="CM144">
            <v>2.3080059857837636</v>
          </cell>
          <cell r="CN144">
            <v>-2.9870370370370374</v>
          </cell>
          <cell r="CO144">
            <v>2.1714365881032558</v>
          </cell>
          <cell r="CP144">
            <v>1.1217732884399549</v>
          </cell>
          <cell r="CQ144">
            <v>0.98064908342686119</v>
          </cell>
          <cell r="CS144">
            <v>0.10205761316872446</v>
          </cell>
          <cell r="CT144">
            <v>2.2303357650579874</v>
          </cell>
          <cell r="CU144">
            <v>2.8843574635241302</v>
          </cell>
          <cell r="CV144">
            <v>-3.9263857712931789</v>
          </cell>
          <cell r="CW144">
            <v>0.49746851228332734</v>
          </cell>
          <cell r="CX144">
            <v>6.1567215363511663</v>
          </cell>
          <cell r="CY144">
            <v>3.7538393191170978</v>
          </cell>
          <cell r="DA144" t="str">
            <v>LRU025</v>
          </cell>
          <cell r="DB144">
            <v>18.675925925925927</v>
          </cell>
          <cell r="DC144">
            <v>6.1567215363511663</v>
          </cell>
          <cell r="DD144">
            <v>18.675925925925927</v>
          </cell>
          <cell r="DE144">
            <v>-12.51920438957476</v>
          </cell>
          <cell r="DF144">
            <v>9984.1500000000015</v>
          </cell>
          <cell r="DG144">
            <v>36293508.024040401</v>
          </cell>
          <cell r="DH144">
            <v>0.98809485519511409</v>
          </cell>
          <cell r="DI144" t="str">
            <v>C</v>
          </cell>
        </row>
        <row r="145">
          <cell r="D145" t="str">
            <v>ZML450</v>
          </cell>
          <cell r="E145">
            <v>654</v>
          </cell>
          <cell r="F145">
            <v>54.5</v>
          </cell>
          <cell r="G145">
            <v>54.5</v>
          </cell>
          <cell r="H145">
            <v>54.5</v>
          </cell>
          <cell r="I145">
            <v>54.5</v>
          </cell>
          <cell r="J145">
            <v>54.5</v>
          </cell>
          <cell r="K145">
            <v>54.5</v>
          </cell>
          <cell r="L145">
            <v>54.5</v>
          </cell>
          <cell r="M145">
            <v>54.5</v>
          </cell>
          <cell r="N145">
            <v>54.5</v>
          </cell>
          <cell r="O145">
            <v>54.5</v>
          </cell>
          <cell r="P145">
            <v>54.5</v>
          </cell>
          <cell r="Q145">
            <v>54.5</v>
          </cell>
          <cell r="R145">
            <v>54.5</v>
          </cell>
          <cell r="S145">
            <v>54.5</v>
          </cell>
          <cell r="T145">
            <v>54.5</v>
          </cell>
          <cell r="U145">
            <v>54.5</v>
          </cell>
          <cell r="V145">
            <v>54.5</v>
          </cell>
          <cell r="W145">
            <v>54.5</v>
          </cell>
          <cell r="X145">
            <v>54.5</v>
          </cell>
          <cell r="Y145">
            <v>54.5</v>
          </cell>
          <cell r="Z145">
            <v>54.5</v>
          </cell>
          <cell r="AA145">
            <v>54.5</v>
          </cell>
          <cell r="AB145">
            <v>54.5</v>
          </cell>
          <cell r="AC145">
            <v>54.5</v>
          </cell>
          <cell r="AD145">
            <v>54.5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312</v>
          </cell>
          <cell r="AO145">
            <v>138</v>
          </cell>
          <cell r="AP145">
            <v>210</v>
          </cell>
          <cell r="AQ145">
            <v>186</v>
          </cell>
          <cell r="AR145">
            <v>187</v>
          </cell>
          <cell r="AS145">
            <v>210</v>
          </cell>
          <cell r="AT145">
            <v>306</v>
          </cell>
          <cell r="AU145">
            <v>587.04000000000019</v>
          </cell>
          <cell r="AV145">
            <v>428.36000000000007</v>
          </cell>
          <cell r="AW145">
            <v>301.06</v>
          </cell>
          <cell r="AX145">
            <v>336.57666666666671</v>
          </cell>
          <cell r="AY145">
            <v>336.57666015625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26</v>
          </cell>
          <cell r="CH145">
            <v>11.5</v>
          </cell>
          <cell r="CI145">
            <v>17.5</v>
          </cell>
          <cell r="CJ145">
            <v>15.5</v>
          </cell>
          <cell r="CK145">
            <v>15.583333333333334</v>
          </cell>
          <cell r="CL145">
            <v>17.5</v>
          </cell>
          <cell r="CM145">
            <v>25.5</v>
          </cell>
          <cell r="CN145">
            <v>48.920000000000016</v>
          </cell>
          <cell r="CO145">
            <v>35.696666666666673</v>
          </cell>
          <cell r="CP145">
            <v>25.088333333333335</v>
          </cell>
          <cell r="CQ145">
            <v>28.048055555555564</v>
          </cell>
          <cell r="CS145">
            <v>36.568333333333342</v>
          </cell>
          <cell r="CT145">
            <v>18.520833333333336</v>
          </cell>
          <cell r="CU145">
            <v>19.899027777777778</v>
          </cell>
          <cell r="CV145">
            <v>9.3541666666666696</v>
          </cell>
          <cell r="CW145">
            <v>36.705555555555563</v>
          </cell>
          <cell r="CX145">
            <v>9.1666666666666661</v>
          </cell>
          <cell r="CY145">
            <v>17.808333333333334</v>
          </cell>
          <cell r="DA145" t="str">
            <v>ZML450</v>
          </cell>
          <cell r="DB145">
            <v>0</v>
          </cell>
          <cell r="DC145">
            <v>18.520833333333336</v>
          </cell>
          <cell r="DD145">
            <v>18.520833333333336</v>
          </cell>
          <cell r="DE145">
            <v>18.520833333333336</v>
          </cell>
          <cell r="DF145">
            <v>12112.625000000002</v>
          </cell>
          <cell r="DG145">
            <v>36305620.649040401</v>
          </cell>
          <cell r="DH145">
            <v>0.98842462277882293</v>
          </cell>
          <cell r="DI145" t="str">
            <v>C</v>
          </cell>
        </row>
        <row r="146">
          <cell r="D146" t="str">
            <v>LDM075</v>
          </cell>
          <cell r="E146">
            <v>848.40000000000009</v>
          </cell>
          <cell r="F146">
            <v>32.950000000000003</v>
          </cell>
          <cell r="G146">
            <v>32.949981689453125</v>
          </cell>
          <cell r="H146">
            <v>32.949981689453125</v>
          </cell>
          <cell r="I146">
            <v>32.949981689453125</v>
          </cell>
          <cell r="J146">
            <v>32.949981689453125</v>
          </cell>
          <cell r="K146">
            <v>266</v>
          </cell>
          <cell r="L146">
            <v>413</v>
          </cell>
          <cell r="M146">
            <v>376</v>
          </cell>
          <cell r="N146">
            <v>600</v>
          </cell>
          <cell r="O146">
            <v>381</v>
          </cell>
          <cell r="P146">
            <v>492.99999999999994</v>
          </cell>
          <cell r="Q146">
            <v>346.99999999999994</v>
          </cell>
          <cell r="R146">
            <v>223</v>
          </cell>
          <cell r="S146">
            <v>444.99999999999994</v>
          </cell>
          <cell r="T146">
            <v>47.999999999999993</v>
          </cell>
          <cell r="U146">
            <v>369.99999999999994</v>
          </cell>
          <cell r="V146">
            <v>199.99999999999997</v>
          </cell>
          <cell r="W146">
            <v>214.99999999999997</v>
          </cell>
          <cell r="X146">
            <v>276</v>
          </cell>
          <cell r="Y146">
            <v>346.99999999999994</v>
          </cell>
          <cell r="Z146">
            <v>331.99999999999994</v>
          </cell>
          <cell r="AA146">
            <v>346</v>
          </cell>
          <cell r="AB146">
            <v>289</v>
          </cell>
          <cell r="AC146">
            <v>396.00000000000006</v>
          </cell>
          <cell r="AD146">
            <v>200.99999999999997</v>
          </cell>
          <cell r="AE146">
            <v>261.99999999999994</v>
          </cell>
          <cell r="AF146">
            <v>257.99999999999994</v>
          </cell>
          <cell r="AG146">
            <v>359.99999999999994</v>
          </cell>
          <cell r="AH146">
            <v>364.00000000000006</v>
          </cell>
          <cell r="AI146">
            <v>242.99999999999991</v>
          </cell>
          <cell r="AJ146">
            <v>357</v>
          </cell>
          <cell r="AK146">
            <v>249</v>
          </cell>
          <cell r="AL146">
            <v>537</v>
          </cell>
          <cell r="AM146">
            <v>541.00000000000011</v>
          </cell>
          <cell r="AN146">
            <v>508</v>
          </cell>
          <cell r="AO146">
            <v>398.99999999999994</v>
          </cell>
          <cell r="AP146">
            <v>337.99999999999994</v>
          </cell>
          <cell r="AQ146">
            <v>733.99999999999989</v>
          </cell>
          <cell r="AR146">
            <v>298</v>
          </cell>
          <cell r="AS146">
            <v>521.04006069802722</v>
          </cell>
          <cell r="AT146">
            <v>217.1198786039453</v>
          </cell>
          <cell r="AU146">
            <v>692.04704097116826</v>
          </cell>
          <cell r="AV146">
            <v>333.65250379362669</v>
          </cell>
          <cell r="AW146">
            <v>546.46221547799689</v>
          </cell>
          <cell r="AX146">
            <v>434.72028325746072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11.083333333333334</v>
          </cell>
          <cell r="BE146">
            <v>17.208333333333332</v>
          </cell>
          <cell r="BF146">
            <v>15.666666666666666</v>
          </cell>
          <cell r="BG146">
            <v>25</v>
          </cell>
          <cell r="BH146">
            <v>15.875</v>
          </cell>
          <cell r="BI146">
            <v>20.541666666666664</v>
          </cell>
          <cell r="BJ146">
            <v>14.45833333333333</v>
          </cell>
          <cell r="BK146">
            <v>9.2916666666666661</v>
          </cell>
          <cell r="BL146">
            <v>18.541666666666664</v>
          </cell>
          <cell r="BM146">
            <v>1.9999999999999998</v>
          </cell>
          <cell r="BN146">
            <v>15.416666666666664</v>
          </cell>
          <cell r="BO146">
            <v>8.3333333333333321</v>
          </cell>
          <cell r="BP146">
            <v>8.9583333333333321</v>
          </cell>
          <cell r="BQ146">
            <v>11.5</v>
          </cell>
          <cell r="BR146">
            <v>14.45833333333333</v>
          </cell>
          <cell r="BS146">
            <v>13.83333333333333</v>
          </cell>
          <cell r="BT146">
            <v>14.416666666666666</v>
          </cell>
          <cell r="BU146">
            <v>12.041666666666666</v>
          </cell>
          <cell r="BV146">
            <v>16.500000000000004</v>
          </cell>
          <cell r="BW146">
            <v>8.3749999999999982</v>
          </cell>
          <cell r="BX146">
            <v>10.916666666666664</v>
          </cell>
          <cell r="BY146">
            <v>10.749999999999998</v>
          </cell>
          <cell r="BZ146">
            <v>14.999999999999998</v>
          </cell>
          <cell r="CA146">
            <v>15.16666666666667</v>
          </cell>
          <cell r="CB146">
            <v>10.124999999999996</v>
          </cell>
          <cell r="CC146">
            <v>14.875</v>
          </cell>
          <cell r="CD146">
            <v>10.375</v>
          </cell>
          <cell r="CE146">
            <v>22.375</v>
          </cell>
          <cell r="CF146">
            <v>22.541666666666671</v>
          </cell>
          <cell r="CG146">
            <v>21.166666666666668</v>
          </cell>
          <cell r="CH146">
            <v>16.624999999999996</v>
          </cell>
          <cell r="CI146">
            <v>14.08333333333333</v>
          </cell>
          <cell r="CJ146">
            <v>30.583333333333329</v>
          </cell>
          <cell r="CK146">
            <v>12.416666666666666</v>
          </cell>
          <cell r="CL146">
            <v>21.710002529084466</v>
          </cell>
          <cell r="CM146">
            <v>9.0466616084977201</v>
          </cell>
          <cell r="CN146">
            <v>28.835293373798677</v>
          </cell>
          <cell r="CO146">
            <v>13.902187658067779</v>
          </cell>
          <cell r="CP146">
            <v>22.769258978249869</v>
          </cell>
          <cell r="CQ146">
            <v>18.113345135727531</v>
          </cell>
          <cell r="CR146">
            <v>18.11334228515625</v>
          </cell>
          <cell r="CS146">
            <v>21.835580003372112</v>
          </cell>
          <cell r="CT146">
            <v>18.439166034395544</v>
          </cell>
          <cell r="CU146">
            <v>19.671255901197096</v>
          </cell>
          <cell r="CV146">
            <v>0.57805492328443364</v>
          </cell>
          <cell r="CW146">
            <v>17.261380880121393</v>
          </cell>
          <cell r="CX146">
            <v>17.861111111111111</v>
          </cell>
          <cell r="CY146">
            <v>18.638400986342941</v>
          </cell>
          <cell r="DA146" t="str">
            <v>LDM075</v>
          </cell>
          <cell r="DB146">
            <v>15.874999999999996</v>
          </cell>
          <cell r="DC146">
            <v>18.439166034395544</v>
          </cell>
          <cell r="DD146">
            <v>18.439166034395544</v>
          </cell>
          <cell r="DE146">
            <v>2.5641660343955479</v>
          </cell>
          <cell r="DF146">
            <v>15643.788463581181</v>
          </cell>
          <cell r="DG146">
            <v>36321264.437503979</v>
          </cell>
          <cell r="DH146">
            <v>0.98885052668666185</v>
          </cell>
          <cell r="DI146" t="str">
            <v>C</v>
          </cell>
        </row>
        <row r="147">
          <cell r="D147" t="str">
            <v>LNE125</v>
          </cell>
          <cell r="E147">
            <v>1176</v>
          </cell>
          <cell r="F147">
            <v>47.2</v>
          </cell>
          <cell r="G147">
            <v>47.199981689453125</v>
          </cell>
          <cell r="H147">
            <v>47.199981689453125</v>
          </cell>
          <cell r="I147">
            <v>47.199981689453125</v>
          </cell>
          <cell r="J147">
            <v>47.199981689453125</v>
          </cell>
          <cell r="K147">
            <v>191.99999999999997</v>
          </cell>
          <cell r="L147">
            <v>208</v>
          </cell>
          <cell r="M147">
            <v>502</v>
          </cell>
          <cell r="N147">
            <v>594</v>
          </cell>
          <cell r="O147">
            <v>272</v>
          </cell>
          <cell r="P147">
            <v>233.99999999999997</v>
          </cell>
          <cell r="Q147">
            <v>155</v>
          </cell>
          <cell r="R147">
            <v>508.99999999999994</v>
          </cell>
          <cell r="S147">
            <v>542</v>
          </cell>
          <cell r="T147">
            <v>685</v>
          </cell>
          <cell r="U147">
            <v>62.999999999999993</v>
          </cell>
          <cell r="V147">
            <v>148</v>
          </cell>
          <cell r="W147">
            <v>316</v>
          </cell>
          <cell r="X147">
            <v>-59</v>
          </cell>
          <cell r="Y147">
            <v>239.99999999999997</v>
          </cell>
          <cell r="Z147">
            <v>161</v>
          </cell>
          <cell r="AA147">
            <v>89</v>
          </cell>
          <cell r="AB147">
            <v>310.99999999999994</v>
          </cell>
          <cell r="AC147">
            <v>190.99999999999997</v>
          </cell>
          <cell r="AD147">
            <v>83</v>
          </cell>
          <cell r="AE147">
            <v>116.00000000000001</v>
          </cell>
          <cell r="AF147">
            <v>187.99999999999997</v>
          </cell>
          <cell r="AG147">
            <v>271</v>
          </cell>
          <cell r="AH147">
            <v>195.00000000000006</v>
          </cell>
          <cell r="AI147">
            <v>248</v>
          </cell>
          <cell r="AJ147">
            <v>256.99999999999994</v>
          </cell>
          <cell r="AK147">
            <v>193</v>
          </cell>
          <cell r="AL147">
            <v>358.99999999999994</v>
          </cell>
          <cell r="AM147">
            <v>210.99999999999997</v>
          </cell>
          <cell r="AN147">
            <v>593.99999999999989</v>
          </cell>
          <cell r="AO147">
            <v>511.00000000000006</v>
          </cell>
          <cell r="AP147">
            <v>465</v>
          </cell>
          <cell r="AQ147">
            <v>375.99999999999994</v>
          </cell>
          <cell r="AR147">
            <v>380.11927966101689</v>
          </cell>
          <cell r="AS147">
            <v>550.24004237288136</v>
          </cell>
          <cell r="AT147">
            <v>439.99957627118641</v>
          </cell>
          <cell r="AU147">
            <v>426.46567796610174</v>
          </cell>
          <cell r="AV147">
            <v>382.03389830508473</v>
          </cell>
          <cell r="AW147">
            <v>583.55677966101689</v>
          </cell>
          <cell r="AX147">
            <v>460.40254237288144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7.9999999999999991</v>
          </cell>
          <cell r="BE147">
            <v>8.6666666666666661</v>
          </cell>
          <cell r="BF147">
            <v>20.916666666666668</v>
          </cell>
          <cell r="BG147">
            <v>24.75</v>
          </cell>
          <cell r="BH147">
            <v>11.333333333333334</v>
          </cell>
          <cell r="BI147">
            <v>9.7499999999999982</v>
          </cell>
          <cell r="BJ147">
            <v>6.458333333333333</v>
          </cell>
          <cell r="BK147">
            <v>21.208333333333332</v>
          </cell>
          <cell r="BL147">
            <v>22.583333333333332</v>
          </cell>
          <cell r="BM147">
            <v>28.541666666666668</v>
          </cell>
          <cell r="BN147">
            <v>2.6249999999999996</v>
          </cell>
          <cell r="BO147">
            <v>6.166666666666667</v>
          </cell>
          <cell r="BP147">
            <v>13.166666666666666</v>
          </cell>
          <cell r="BQ147">
            <v>-2.4583333333333335</v>
          </cell>
          <cell r="BR147">
            <v>9.9999999999999982</v>
          </cell>
          <cell r="BS147">
            <v>6.708333333333333</v>
          </cell>
          <cell r="BT147">
            <v>3.7083333333333335</v>
          </cell>
          <cell r="BU147">
            <v>12.95833333333333</v>
          </cell>
          <cell r="BV147">
            <v>7.9583333333333321</v>
          </cell>
          <cell r="BW147">
            <v>3.4583333333333335</v>
          </cell>
          <cell r="BX147">
            <v>4.8333333333333339</v>
          </cell>
          <cell r="BY147">
            <v>7.8333333333333321</v>
          </cell>
          <cell r="BZ147">
            <v>11.291666666666666</v>
          </cell>
          <cell r="CA147">
            <v>8.1250000000000018</v>
          </cell>
          <cell r="CB147">
            <v>10.333333333333334</v>
          </cell>
          <cell r="CC147">
            <v>10.70833333333333</v>
          </cell>
          <cell r="CD147">
            <v>8.0416666666666661</v>
          </cell>
          <cell r="CE147">
            <v>14.95833333333333</v>
          </cell>
          <cell r="CF147">
            <v>8.7916666666666661</v>
          </cell>
          <cell r="CG147">
            <v>24.749999999999996</v>
          </cell>
          <cell r="CH147">
            <v>21.291666666666668</v>
          </cell>
          <cell r="CI147">
            <v>19.375</v>
          </cell>
          <cell r="CJ147">
            <v>15.666666666666664</v>
          </cell>
          <cell r="CK147">
            <v>15.838303319209038</v>
          </cell>
          <cell r="CL147">
            <v>22.926668432203389</v>
          </cell>
          <cell r="CM147">
            <v>18.333315677966102</v>
          </cell>
          <cell r="CN147">
            <v>17.769403248587572</v>
          </cell>
          <cell r="CO147">
            <v>15.918079096045197</v>
          </cell>
          <cell r="CP147">
            <v>24.314865819209036</v>
          </cell>
          <cell r="CQ147">
            <v>19.183439265536723</v>
          </cell>
          <cell r="CR147">
            <v>19.183425903320312</v>
          </cell>
          <cell r="CS147">
            <v>19.334116054613933</v>
          </cell>
          <cell r="CT147">
            <v>18.191238524011297</v>
          </cell>
          <cell r="CU147">
            <v>18.327830743879471</v>
          </cell>
          <cell r="CV147">
            <v>1.9898496351224075</v>
          </cell>
          <cell r="CW147">
            <v>17.340266007532957</v>
          </cell>
          <cell r="CX147">
            <v>16.201388888888889</v>
          </cell>
          <cell r="CY147">
            <v>16.971730814500944</v>
          </cell>
          <cell r="DA147" t="str">
            <v>LNE125</v>
          </cell>
          <cell r="DB147">
            <v>11.236111111111105</v>
          </cell>
          <cell r="DC147">
            <v>18.191238524011297</v>
          </cell>
          <cell r="DD147">
            <v>18.191238524011297</v>
          </cell>
          <cell r="DE147">
            <v>6.9551274129001914</v>
          </cell>
          <cell r="DF147">
            <v>21392.896504237284</v>
          </cell>
          <cell r="DG147">
            <v>36342657.334008217</v>
          </cell>
          <cell r="DH147">
            <v>0.98943295071025195</v>
          </cell>
          <cell r="DI147" t="str">
            <v>C</v>
          </cell>
        </row>
        <row r="148">
          <cell r="D148" t="str">
            <v>LBN050</v>
          </cell>
          <cell r="E148">
            <v>912.6</v>
          </cell>
          <cell r="F148">
            <v>24.4</v>
          </cell>
          <cell r="G148">
            <v>24.399993896484375</v>
          </cell>
          <cell r="H148">
            <v>24.399993896484375</v>
          </cell>
          <cell r="I148">
            <v>24.399993896484375</v>
          </cell>
          <cell r="J148">
            <v>24.399993896484375</v>
          </cell>
          <cell r="K148">
            <v>826.00000000000011</v>
          </cell>
          <cell r="L148">
            <v>948.00000000000011</v>
          </cell>
          <cell r="M148">
            <v>699</v>
          </cell>
          <cell r="N148">
            <v>852</v>
          </cell>
          <cell r="O148">
            <v>647</v>
          </cell>
          <cell r="P148">
            <v>787</v>
          </cell>
          <cell r="Q148">
            <v>578.00000000000011</v>
          </cell>
          <cell r="R148">
            <v>604</v>
          </cell>
          <cell r="S148">
            <v>757</v>
          </cell>
          <cell r="T148">
            <v>707</v>
          </cell>
          <cell r="U148">
            <v>565</v>
          </cell>
          <cell r="V148">
            <v>399.00000000000006</v>
          </cell>
          <cell r="W148">
            <v>606</v>
          </cell>
          <cell r="X148">
            <v>690</v>
          </cell>
          <cell r="Y148">
            <v>636</v>
          </cell>
          <cell r="Z148">
            <v>380</v>
          </cell>
          <cell r="AA148">
            <v>539</v>
          </cell>
          <cell r="AB148">
            <v>659.99999999999966</v>
          </cell>
          <cell r="AC148">
            <v>616.99999999999977</v>
          </cell>
          <cell r="AD148">
            <v>269.99999999999994</v>
          </cell>
          <cell r="AE148">
            <v>323.99999999999994</v>
          </cell>
          <cell r="AF148">
            <v>436.99999999999983</v>
          </cell>
          <cell r="AG148">
            <v>575.00040983606527</v>
          </cell>
          <cell r="AH148">
            <v>193</v>
          </cell>
          <cell r="AI148">
            <v>249.99999999999997</v>
          </cell>
          <cell r="AJ148">
            <v>547</v>
          </cell>
          <cell r="AK148">
            <v>424.99999999999989</v>
          </cell>
          <cell r="AL148">
            <v>826.99999999999989</v>
          </cell>
          <cell r="AM148">
            <v>602.00081967213089</v>
          </cell>
          <cell r="AN148">
            <v>843.99999999999989</v>
          </cell>
          <cell r="AO148">
            <v>582.99999999999977</v>
          </cell>
          <cell r="AP148">
            <v>511.99999999999983</v>
          </cell>
          <cell r="AQ148">
            <v>535</v>
          </cell>
          <cell r="AR148">
            <v>503.07991803278696</v>
          </cell>
          <cell r="AS148">
            <v>394.21967213114738</v>
          </cell>
          <cell r="AT148">
            <v>641.0012295081965</v>
          </cell>
          <cell r="AU148">
            <v>434.96721311475403</v>
          </cell>
          <cell r="AV148">
            <v>632.62622950819673</v>
          </cell>
          <cell r="AW148">
            <v>901.59221311475414</v>
          </cell>
          <cell r="AX148">
            <v>584.58107923497266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22.944444444444446</v>
          </cell>
          <cell r="BE148">
            <v>26.333333333333336</v>
          </cell>
          <cell r="BF148">
            <v>19.416666666666668</v>
          </cell>
          <cell r="BG148">
            <v>23.666666666666668</v>
          </cell>
          <cell r="BH148">
            <v>17.972222222222221</v>
          </cell>
          <cell r="BI148">
            <v>21.861111111111111</v>
          </cell>
          <cell r="BJ148">
            <v>16.055555555555557</v>
          </cell>
          <cell r="BK148">
            <v>16.777777777777779</v>
          </cell>
          <cell r="BL148">
            <v>21.027777777777779</v>
          </cell>
          <cell r="BM148">
            <v>19.638888888888889</v>
          </cell>
          <cell r="BN148">
            <v>15.694444444444445</v>
          </cell>
          <cell r="BO148">
            <v>11.083333333333336</v>
          </cell>
          <cell r="BP148">
            <v>16.833333333333332</v>
          </cell>
          <cell r="BQ148">
            <v>19.166666666666668</v>
          </cell>
          <cell r="BR148">
            <v>17.666666666666668</v>
          </cell>
          <cell r="BS148">
            <v>10.555555555555555</v>
          </cell>
          <cell r="BT148">
            <v>14.972222222222221</v>
          </cell>
          <cell r="BU148">
            <v>18.333333333333325</v>
          </cell>
          <cell r="BV148">
            <v>17.138888888888882</v>
          </cell>
          <cell r="BW148">
            <v>7.4999999999999982</v>
          </cell>
          <cell r="BX148">
            <v>8.9999999999999982</v>
          </cell>
          <cell r="BY148">
            <v>12.138888888888884</v>
          </cell>
          <cell r="BZ148">
            <v>15.972233606557369</v>
          </cell>
          <cell r="CA148">
            <v>5.3611111111111107</v>
          </cell>
          <cell r="CB148">
            <v>6.9444444444444438</v>
          </cell>
          <cell r="CC148">
            <v>15.194444444444445</v>
          </cell>
          <cell r="CD148">
            <v>11.805555555555552</v>
          </cell>
          <cell r="CE148">
            <v>22.972222222222218</v>
          </cell>
          <cell r="CF148">
            <v>16.722244990892523</v>
          </cell>
          <cell r="CG148">
            <v>23.444444444444443</v>
          </cell>
          <cell r="CH148">
            <v>16.194444444444439</v>
          </cell>
          <cell r="CI148">
            <v>14.222222222222218</v>
          </cell>
          <cell r="CJ148">
            <v>14.861111111111111</v>
          </cell>
          <cell r="CK148">
            <v>13.974442167577415</v>
          </cell>
          <cell r="CL148">
            <v>10.950546448087428</v>
          </cell>
          <cell r="CM148">
            <v>17.805589708561016</v>
          </cell>
          <cell r="CN148">
            <v>12.082422586520945</v>
          </cell>
          <cell r="CO148">
            <v>17.57295081967213</v>
          </cell>
          <cell r="CP148">
            <v>25.044228142076506</v>
          </cell>
          <cell r="CQ148">
            <v>16.238363312082573</v>
          </cell>
          <cell r="CR148">
            <v>16.238357543945312</v>
          </cell>
          <cell r="CS148">
            <v>18.233200516089862</v>
          </cell>
          <cell r="CT148">
            <v>14.397922358834242</v>
          </cell>
          <cell r="CU148">
            <v>17.153905775652699</v>
          </cell>
          <cell r="CV148">
            <v>-3.1622666211293247</v>
          </cell>
          <cell r="CW148">
            <v>15.820321038251365</v>
          </cell>
          <cell r="CX148">
            <v>17.560188979963566</v>
          </cell>
          <cell r="CY148">
            <v>16.050683060109289</v>
          </cell>
          <cell r="DA148" t="str">
            <v>LBN050</v>
          </cell>
          <cell r="DB148">
            <v>16.657407407407405</v>
          </cell>
          <cell r="DC148">
            <v>17.560188979963566</v>
          </cell>
          <cell r="DD148">
            <v>17.560188979963566</v>
          </cell>
          <cell r="DE148">
            <v>0.90278157255616165</v>
          </cell>
          <cell r="DF148">
            <v>16025.428463114751</v>
          </cell>
          <cell r="DG148">
            <v>36358682.762471333</v>
          </cell>
          <cell r="DH148">
            <v>0.98986924481018335</v>
          </cell>
          <cell r="DI148" t="str">
            <v>C</v>
          </cell>
        </row>
        <row r="149">
          <cell r="D149" t="str">
            <v>LBN050</v>
          </cell>
          <cell r="E149">
            <v>912.6</v>
          </cell>
          <cell r="F149">
            <v>24.4</v>
          </cell>
          <cell r="G149">
            <v>24.399993896484375</v>
          </cell>
          <cell r="H149">
            <v>24.399993896484375</v>
          </cell>
          <cell r="I149">
            <v>24.399993896484375</v>
          </cell>
          <cell r="J149">
            <v>24.399993896484375</v>
          </cell>
          <cell r="K149">
            <v>24.399993896484375</v>
          </cell>
          <cell r="L149">
            <v>24.399993896484375</v>
          </cell>
          <cell r="M149">
            <v>24.399993896484375</v>
          </cell>
          <cell r="N149">
            <v>24.399993896484375</v>
          </cell>
          <cell r="O149">
            <v>24.399993896484375</v>
          </cell>
          <cell r="P149">
            <v>24.399993896484375</v>
          </cell>
          <cell r="Q149">
            <v>24.399993896484375</v>
          </cell>
          <cell r="R149">
            <v>24.399993896484375</v>
          </cell>
          <cell r="S149">
            <v>24.399993896484375</v>
          </cell>
          <cell r="T149">
            <v>24.399993896484375</v>
          </cell>
          <cell r="U149">
            <v>24.399993896484375</v>
          </cell>
          <cell r="V149">
            <v>24.399993896484375</v>
          </cell>
          <cell r="W149">
            <v>24.399993896484375</v>
          </cell>
          <cell r="X149">
            <v>24.399993896484375</v>
          </cell>
          <cell r="Y149">
            <v>24.399993896484375</v>
          </cell>
          <cell r="Z149">
            <v>24.399993896484375</v>
          </cell>
          <cell r="AA149">
            <v>24.399993896484375</v>
          </cell>
          <cell r="AB149">
            <v>24.399993896484375</v>
          </cell>
          <cell r="AC149">
            <v>24.399993896484375</v>
          </cell>
          <cell r="AD149">
            <v>24.399993896484375</v>
          </cell>
          <cell r="AE149">
            <v>323.99999999999994</v>
          </cell>
          <cell r="AF149">
            <v>436.99999999999983</v>
          </cell>
          <cell r="AG149">
            <v>575.00040983606527</v>
          </cell>
          <cell r="AH149">
            <v>193</v>
          </cell>
          <cell r="AI149">
            <v>249.99999999999997</v>
          </cell>
          <cell r="AJ149">
            <v>547</v>
          </cell>
          <cell r="AK149">
            <v>424.99999999999989</v>
          </cell>
          <cell r="AL149">
            <v>826.99999999999989</v>
          </cell>
          <cell r="AM149">
            <v>602.00081967213089</v>
          </cell>
          <cell r="AN149">
            <v>843.99999999999989</v>
          </cell>
          <cell r="AO149">
            <v>582.99999999999977</v>
          </cell>
          <cell r="AP149">
            <v>511.99999999999983</v>
          </cell>
          <cell r="AQ149">
            <v>535</v>
          </cell>
          <cell r="AR149">
            <v>503.07991803278696</v>
          </cell>
          <cell r="AS149">
            <v>394.21967213114738</v>
          </cell>
          <cell r="AT149">
            <v>641.0012295081965</v>
          </cell>
          <cell r="AU149">
            <v>434.96721311475403</v>
          </cell>
          <cell r="AV149">
            <v>632.62622950819673</v>
          </cell>
          <cell r="AW149">
            <v>901.59221311475414</v>
          </cell>
          <cell r="AX149">
            <v>584.58107923497266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8.9999999999999982</v>
          </cell>
          <cell r="BY149">
            <v>12.138888888888884</v>
          </cell>
          <cell r="BZ149">
            <v>15.972233606557369</v>
          </cell>
          <cell r="CA149">
            <v>5.3611111111111107</v>
          </cell>
          <cell r="CB149">
            <v>6.9444444444444438</v>
          </cell>
          <cell r="CC149">
            <v>15.194444444444445</v>
          </cell>
          <cell r="CD149">
            <v>11.805555555555552</v>
          </cell>
          <cell r="CE149">
            <v>22.972222222222218</v>
          </cell>
          <cell r="CF149">
            <v>16.722244990892523</v>
          </cell>
          <cell r="CG149">
            <v>23.444444444444443</v>
          </cell>
          <cell r="CH149">
            <v>16.194444444444439</v>
          </cell>
          <cell r="CI149">
            <v>14.222222222222218</v>
          </cell>
          <cell r="CJ149">
            <v>14.861111111111111</v>
          </cell>
          <cell r="CK149">
            <v>13.974442167577415</v>
          </cell>
          <cell r="CL149">
            <v>10.950546448087428</v>
          </cell>
          <cell r="CM149">
            <v>17.805589708561016</v>
          </cell>
          <cell r="CN149">
            <v>12.082422586520945</v>
          </cell>
          <cell r="CO149">
            <v>17.57295081967213</v>
          </cell>
          <cell r="CP149">
            <v>25.044228142076506</v>
          </cell>
          <cell r="CQ149">
            <v>16.238363312082573</v>
          </cell>
          <cell r="CS149">
            <v>18.233200516089862</v>
          </cell>
          <cell r="CT149">
            <v>14.397922358834242</v>
          </cell>
          <cell r="CU149">
            <v>17.153905775652699</v>
          </cell>
          <cell r="CV149">
            <v>-3.1622666211293247</v>
          </cell>
          <cell r="CW149">
            <v>15.820321038251365</v>
          </cell>
          <cell r="CX149">
            <v>17.560188979963566</v>
          </cell>
          <cell r="CY149">
            <v>16.050683060109289</v>
          </cell>
          <cell r="DA149" t="str">
            <v>LBN050</v>
          </cell>
          <cell r="DB149">
            <v>16.657407407407405</v>
          </cell>
          <cell r="DC149">
            <v>17.560188979963566</v>
          </cell>
          <cell r="DD149">
            <v>17.560188979963566</v>
          </cell>
          <cell r="DE149">
            <v>0.90278157255616165</v>
          </cell>
          <cell r="DF149">
            <v>16025.428463114751</v>
          </cell>
          <cell r="DG149">
            <v>36374708.190934449</v>
          </cell>
          <cell r="DH149">
            <v>0.99030553891011475</v>
          </cell>
          <cell r="DI149" t="str">
            <v>C</v>
          </cell>
        </row>
        <row r="150">
          <cell r="D150" t="str">
            <v>LCK075</v>
          </cell>
          <cell r="E150">
            <v>848.40000000000009</v>
          </cell>
          <cell r="F150">
            <v>34</v>
          </cell>
          <cell r="G150">
            <v>34</v>
          </cell>
          <cell r="H150">
            <v>34</v>
          </cell>
          <cell r="I150">
            <v>34</v>
          </cell>
          <cell r="J150">
            <v>34</v>
          </cell>
          <cell r="K150">
            <v>34</v>
          </cell>
          <cell r="L150">
            <v>34</v>
          </cell>
          <cell r="M150">
            <v>34</v>
          </cell>
          <cell r="N150">
            <v>34</v>
          </cell>
          <cell r="O150">
            <v>34</v>
          </cell>
          <cell r="P150">
            <v>34</v>
          </cell>
          <cell r="Q150">
            <v>34</v>
          </cell>
          <cell r="R150">
            <v>34</v>
          </cell>
          <cell r="S150">
            <v>34</v>
          </cell>
          <cell r="T150">
            <v>34</v>
          </cell>
          <cell r="U150">
            <v>34</v>
          </cell>
          <cell r="V150">
            <v>34</v>
          </cell>
          <cell r="W150">
            <v>34</v>
          </cell>
          <cell r="X150">
            <v>34</v>
          </cell>
          <cell r="Y150">
            <v>34</v>
          </cell>
          <cell r="Z150">
            <v>34</v>
          </cell>
          <cell r="AA150">
            <v>34</v>
          </cell>
          <cell r="AB150">
            <v>34</v>
          </cell>
          <cell r="AC150">
            <v>34</v>
          </cell>
          <cell r="AD150">
            <v>34</v>
          </cell>
          <cell r="AE150">
            <v>249</v>
          </cell>
          <cell r="AF150">
            <v>180</v>
          </cell>
          <cell r="AG150">
            <v>153.00029411764706</v>
          </cell>
          <cell r="AH150">
            <v>167</v>
          </cell>
          <cell r="AI150">
            <v>245</v>
          </cell>
          <cell r="AJ150">
            <v>993</v>
          </cell>
          <cell r="AK150">
            <v>571</v>
          </cell>
          <cell r="AL150">
            <v>335</v>
          </cell>
          <cell r="AM150">
            <v>378</v>
          </cell>
          <cell r="AN150">
            <v>433</v>
          </cell>
          <cell r="AO150">
            <v>444</v>
          </cell>
          <cell r="AP150">
            <v>302</v>
          </cell>
          <cell r="AQ150">
            <v>335</v>
          </cell>
          <cell r="AR150">
            <v>219</v>
          </cell>
          <cell r="AS150">
            <v>334</v>
          </cell>
          <cell r="AT150">
            <v>417.99911764705882</v>
          </cell>
          <cell r="AU150">
            <v>166.56176470588233</v>
          </cell>
          <cell r="AV150">
            <v>389.88970588235287</v>
          </cell>
          <cell r="AW150">
            <v>503.55176470588242</v>
          </cell>
          <cell r="AX150">
            <v>338.50039215686274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10.375</v>
          </cell>
          <cell r="BY150">
            <v>7.5</v>
          </cell>
          <cell r="BZ150">
            <v>6.3750122549019608</v>
          </cell>
          <cell r="CA150">
            <v>6.958333333333333</v>
          </cell>
          <cell r="CB150">
            <v>10.208333333333334</v>
          </cell>
          <cell r="CC150">
            <v>41.375</v>
          </cell>
          <cell r="CD150">
            <v>23.791666666666668</v>
          </cell>
          <cell r="CE150">
            <v>13.958333333333334</v>
          </cell>
          <cell r="CF150">
            <v>15.75</v>
          </cell>
          <cell r="CG150">
            <v>18.041666666666668</v>
          </cell>
          <cell r="CH150">
            <v>18.5</v>
          </cell>
          <cell r="CI150">
            <v>12.583333333333334</v>
          </cell>
          <cell r="CJ150">
            <v>13.958333333333334</v>
          </cell>
          <cell r="CK150">
            <v>9.125</v>
          </cell>
          <cell r="CL150">
            <v>13.916666666666666</v>
          </cell>
          <cell r="CM150">
            <v>17.416629901960786</v>
          </cell>
          <cell r="CN150">
            <v>6.9400735294117633</v>
          </cell>
          <cell r="CO150">
            <v>16.245404411764703</v>
          </cell>
          <cell r="CP150">
            <v>20.981323529411767</v>
          </cell>
          <cell r="CQ150">
            <v>14.104183006535948</v>
          </cell>
          <cell r="CS150">
            <v>14.722267156862744</v>
          </cell>
          <cell r="CT150">
            <v>13.604157475490197</v>
          </cell>
          <cell r="CU150">
            <v>14.78473039215686</v>
          </cell>
          <cell r="CV150">
            <v>-3.5000091911764706</v>
          </cell>
          <cell r="CW150">
            <v>13.534035947712416</v>
          </cell>
          <cell r="CX150">
            <v>17.104166666666668</v>
          </cell>
          <cell r="CY150">
            <v>15.018925653594771</v>
          </cell>
          <cell r="DA150" t="str">
            <v>LCK075</v>
          </cell>
          <cell r="DB150">
            <v>15.874999999999996</v>
          </cell>
          <cell r="DC150">
            <v>17.104166666666668</v>
          </cell>
          <cell r="DD150">
            <v>17.104166666666668</v>
          </cell>
          <cell r="DE150">
            <v>1.2291666666666714</v>
          </cell>
          <cell r="DF150">
            <v>14511.175000000003</v>
          </cell>
          <cell r="DG150">
            <v>36389219.365934446</v>
          </cell>
          <cell r="DH150">
            <v>0.99070060728848253</v>
          </cell>
          <cell r="DI150" t="str">
            <v>C</v>
          </cell>
        </row>
        <row r="151">
          <cell r="D151" t="str">
            <v>LCL025</v>
          </cell>
          <cell r="E151">
            <v>534.6</v>
          </cell>
          <cell r="F151">
            <v>13.75</v>
          </cell>
          <cell r="G151">
            <v>13.75</v>
          </cell>
          <cell r="H151">
            <v>13.75</v>
          </cell>
          <cell r="I151">
            <v>13.75</v>
          </cell>
          <cell r="J151">
            <v>13.75</v>
          </cell>
          <cell r="K151">
            <v>614</v>
          </cell>
          <cell r="L151">
            <v>880</v>
          </cell>
          <cell r="M151">
            <v>647</v>
          </cell>
          <cell r="N151">
            <v>629</v>
          </cell>
          <cell r="O151">
            <v>525</v>
          </cell>
          <cell r="P151">
            <v>637</v>
          </cell>
          <cell r="Q151">
            <v>521</v>
          </cell>
          <cell r="R151">
            <v>421</v>
          </cell>
          <cell r="S151">
            <v>499</v>
          </cell>
          <cell r="T151">
            <v>599</v>
          </cell>
          <cell r="U151">
            <v>778</v>
          </cell>
          <cell r="V151">
            <v>248</v>
          </cell>
          <cell r="W151">
            <v>551</v>
          </cell>
          <cell r="X151">
            <v>626</v>
          </cell>
          <cell r="Y151">
            <v>420</v>
          </cell>
          <cell r="Z151">
            <v>481</v>
          </cell>
          <cell r="AA151">
            <v>471</v>
          </cell>
          <cell r="AB151">
            <v>549</v>
          </cell>
          <cell r="AC151">
            <v>553</v>
          </cell>
          <cell r="AD151">
            <v>202</v>
          </cell>
          <cell r="AE151">
            <v>577</v>
          </cell>
          <cell r="AF151">
            <v>345</v>
          </cell>
          <cell r="AG151">
            <v>398</v>
          </cell>
          <cell r="AH151">
            <v>182</v>
          </cell>
          <cell r="AI151">
            <v>117</v>
          </cell>
          <cell r="AJ151">
            <v>296</v>
          </cell>
          <cell r="AK151">
            <v>509</v>
          </cell>
          <cell r="AL151">
            <v>508</v>
          </cell>
          <cell r="AM151">
            <v>529</v>
          </cell>
          <cell r="AN151">
            <v>378</v>
          </cell>
          <cell r="AO151">
            <v>491</v>
          </cell>
          <cell r="AP151">
            <v>333</v>
          </cell>
          <cell r="AQ151">
            <v>936</v>
          </cell>
          <cell r="AR151">
            <v>151.14036363636362</v>
          </cell>
          <cell r="AS151">
            <v>713.34109090909089</v>
          </cell>
          <cell r="AT151">
            <v>608.42399999999998</v>
          </cell>
          <cell r="AU151">
            <v>661.02109090909096</v>
          </cell>
          <cell r="AV151">
            <v>221.90763636363639</v>
          </cell>
          <cell r="AW151">
            <v>1236.2181818181821</v>
          </cell>
          <cell r="AX151">
            <v>598.67539393939398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17.055555555555557</v>
          </cell>
          <cell r="BE151">
            <v>24.444444444444443</v>
          </cell>
          <cell r="BF151">
            <v>17.972222222222221</v>
          </cell>
          <cell r="BG151">
            <v>17.472222222222221</v>
          </cell>
          <cell r="BH151">
            <v>14.583333333333334</v>
          </cell>
          <cell r="BI151">
            <v>17.694444444444443</v>
          </cell>
          <cell r="BJ151">
            <v>14.472222222222221</v>
          </cell>
          <cell r="BK151">
            <v>11.694444444444445</v>
          </cell>
          <cell r="BL151">
            <v>13.861111111111111</v>
          </cell>
          <cell r="BM151">
            <v>16.638888888888889</v>
          </cell>
          <cell r="BN151">
            <v>21.611111111111111</v>
          </cell>
          <cell r="BO151">
            <v>6.8888888888888893</v>
          </cell>
          <cell r="BP151">
            <v>15.305555555555555</v>
          </cell>
          <cell r="BQ151">
            <v>17.388888888888889</v>
          </cell>
          <cell r="BR151">
            <v>11.666666666666666</v>
          </cell>
          <cell r="BS151">
            <v>13.361111111111111</v>
          </cell>
          <cell r="BT151">
            <v>13.083333333333334</v>
          </cell>
          <cell r="BU151">
            <v>15.25</v>
          </cell>
          <cell r="BV151">
            <v>15.361111111111111</v>
          </cell>
          <cell r="BW151">
            <v>5.6111111111111107</v>
          </cell>
          <cell r="BX151">
            <v>16.027777777777779</v>
          </cell>
          <cell r="BY151">
            <v>9.5833333333333339</v>
          </cell>
          <cell r="BZ151">
            <v>11.055555555555555</v>
          </cell>
          <cell r="CA151">
            <v>5.0555555555555554</v>
          </cell>
          <cell r="CB151">
            <v>3.25</v>
          </cell>
          <cell r="CC151">
            <v>8.2222222222222214</v>
          </cell>
          <cell r="CD151">
            <v>14.138888888888889</v>
          </cell>
          <cell r="CE151">
            <v>14.111111111111111</v>
          </cell>
          <cell r="CF151">
            <v>14.694444444444445</v>
          </cell>
          <cell r="CG151">
            <v>10.5</v>
          </cell>
          <cell r="CH151">
            <v>13.638888888888889</v>
          </cell>
          <cell r="CI151">
            <v>9.25</v>
          </cell>
          <cell r="CJ151">
            <v>26</v>
          </cell>
          <cell r="CK151">
            <v>4.1983434343434336</v>
          </cell>
          <cell r="CL151">
            <v>19.815030303030301</v>
          </cell>
          <cell r="CM151">
            <v>16.900666666666666</v>
          </cell>
          <cell r="CN151">
            <v>18.361696969696972</v>
          </cell>
          <cell r="CO151">
            <v>6.1641010101010103</v>
          </cell>
          <cell r="CP151">
            <v>34.339393939393943</v>
          </cell>
          <cell r="CQ151">
            <v>16.629872053872052</v>
          </cell>
          <cell r="CR151">
            <v>16.629867553710937</v>
          </cell>
          <cell r="CS151">
            <v>19.621730639730643</v>
          </cell>
          <cell r="CT151">
            <v>16.728510101010102</v>
          </cell>
          <cell r="CU151">
            <v>15.664473063973062</v>
          </cell>
          <cell r="CV151">
            <v>4.0062878787878802</v>
          </cell>
          <cell r="CW151">
            <v>13.80882154882155</v>
          </cell>
          <cell r="CX151">
            <v>12.722222222222221</v>
          </cell>
          <cell r="CY151">
            <v>13.981097643097641</v>
          </cell>
          <cell r="DA151" t="str">
            <v>LCL025</v>
          </cell>
          <cell r="DB151">
            <v>12.157407407407408</v>
          </cell>
          <cell r="DC151">
            <v>16.728510101010102</v>
          </cell>
          <cell r="DD151">
            <v>16.728510101010102</v>
          </cell>
          <cell r="DE151">
            <v>4.5711026936026933</v>
          </cell>
          <cell r="DF151">
            <v>8943.0614999999998</v>
          </cell>
          <cell r="DG151">
            <v>36398162.427434444</v>
          </cell>
          <cell r="DH151">
            <v>0.99094408314791138</v>
          </cell>
          <cell r="DI151" t="str">
            <v>C</v>
          </cell>
        </row>
        <row r="152">
          <cell r="D152" t="str">
            <v>GSS240</v>
          </cell>
          <cell r="E152">
            <v>288</v>
          </cell>
          <cell r="F152">
            <v>23</v>
          </cell>
          <cell r="G152">
            <v>23</v>
          </cell>
          <cell r="H152">
            <v>23</v>
          </cell>
          <cell r="I152">
            <v>23</v>
          </cell>
          <cell r="J152">
            <v>23</v>
          </cell>
          <cell r="K152">
            <v>944</v>
          </cell>
          <cell r="L152">
            <v>1038</v>
          </cell>
          <cell r="M152">
            <v>836</v>
          </cell>
          <cell r="N152">
            <v>1087</v>
          </cell>
          <cell r="O152">
            <v>806</v>
          </cell>
          <cell r="P152">
            <v>1107</v>
          </cell>
          <cell r="Q152">
            <v>749</v>
          </cell>
          <cell r="R152">
            <v>722</v>
          </cell>
          <cell r="S152">
            <v>785</v>
          </cell>
          <cell r="T152">
            <v>863</v>
          </cell>
          <cell r="U152">
            <v>1093</v>
          </cell>
          <cell r="V152">
            <v>496</v>
          </cell>
          <cell r="W152">
            <v>947</v>
          </cell>
          <cell r="X152">
            <v>662</v>
          </cell>
          <cell r="Y152">
            <v>876</v>
          </cell>
          <cell r="Z152">
            <v>902</v>
          </cell>
          <cell r="AA152">
            <v>667</v>
          </cell>
          <cell r="AB152">
            <v>917</v>
          </cell>
          <cell r="AC152">
            <v>740</v>
          </cell>
          <cell r="AD152">
            <v>615</v>
          </cell>
          <cell r="AE152">
            <v>842</v>
          </cell>
          <cell r="AF152">
            <v>587</v>
          </cell>
          <cell r="AG152">
            <v>1002</v>
          </cell>
          <cell r="AH152">
            <v>449</v>
          </cell>
          <cell r="AI152">
            <v>419</v>
          </cell>
          <cell r="AJ152">
            <v>161.07652173913044</v>
          </cell>
          <cell r="AK152">
            <v>317</v>
          </cell>
          <cell r="AL152">
            <v>6</v>
          </cell>
          <cell r="AM152">
            <v>187</v>
          </cell>
          <cell r="AN152">
            <v>284</v>
          </cell>
          <cell r="AO152">
            <v>5</v>
          </cell>
          <cell r="AP152">
            <v>172</v>
          </cell>
          <cell r="AQ152">
            <v>298</v>
          </cell>
          <cell r="AR152">
            <v>51</v>
          </cell>
          <cell r="AS152">
            <v>211</v>
          </cell>
          <cell r="AT152">
            <v>232.24</v>
          </cell>
          <cell r="AU152">
            <v>195.65217391304347</v>
          </cell>
          <cell r="AV152">
            <v>155.47826086956522</v>
          </cell>
          <cell r="AW152">
            <v>62.608695652173914</v>
          </cell>
          <cell r="AX152">
            <v>151.32985507246377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78.666666666666671</v>
          </cell>
          <cell r="BE152">
            <v>86.5</v>
          </cell>
          <cell r="BF152">
            <v>69.666666666666671</v>
          </cell>
          <cell r="BG152">
            <v>90.583333333333329</v>
          </cell>
          <cell r="BH152">
            <v>67.166666666666671</v>
          </cell>
          <cell r="BI152">
            <v>92.25</v>
          </cell>
          <cell r="BJ152">
            <v>62.416666666666664</v>
          </cell>
          <cell r="BK152">
            <v>60.166666666666664</v>
          </cell>
          <cell r="BL152">
            <v>65.416666666666671</v>
          </cell>
          <cell r="BM152">
            <v>71.916666666666671</v>
          </cell>
          <cell r="BN152">
            <v>91.083333333333329</v>
          </cell>
          <cell r="BO152">
            <v>41.333333333333336</v>
          </cell>
          <cell r="BP152">
            <v>78.916666666666671</v>
          </cell>
          <cell r="BQ152">
            <v>55.166666666666664</v>
          </cell>
          <cell r="BR152">
            <v>73</v>
          </cell>
          <cell r="BS152">
            <v>75.166666666666671</v>
          </cell>
          <cell r="BT152">
            <v>55.583333333333336</v>
          </cell>
          <cell r="BU152">
            <v>76.416666666666671</v>
          </cell>
          <cell r="BV152">
            <v>61.666666666666664</v>
          </cell>
          <cell r="BW152">
            <v>51.25</v>
          </cell>
          <cell r="BX152">
            <v>70.166666666666671</v>
          </cell>
          <cell r="BY152">
            <v>48.916666666666664</v>
          </cell>
          <cell r="BZ152">
            <v>83.5</v>
          </cell>
          <cell r="CA152">
            <v>37.416666666666664</v>
          </cell>
          <cell r="CB152">
            <v>34.916666666666664</v>
          </cell>
          <cell r="CC152">
            <v>13.423043478260871</v>
          </cell>
          <cell r="CD152">
            <v>26.416666666666668</v>
          </cell>
          <cell r="CE152">
            <v>0.5</v>
          </cell>
          <cell r="CF152">
            <v>15.583333333333334</v>
          </cell>
          <cell r="CG152">
            <v>23.666666666666668</v>
          </cell>
          <cell r="CH152">
            <v>0.41666666666666669</v>
          </cell>
          <cell r="CI152">
            <v>14.333333333333334</v>
          </cell>
          <cell r="CJ152">
            <v>24.833333333333332</v>
          </cell>
          <cell r="CK152">
            <v>4.25</v>
          </cell>
          <cell r="CL152">
            <v>17.583333333333332</v>
          </cell>
          <cell r="CM152">
            <v>19.353333333333335</v>
          </cell>
          <cell r="CN152">
            <v>16.304347826086957</v>
          </cell>
          <cell r="CO152">
            <v>12.956521739130435</v>
          </cell>
          <cell r="CP152">
            <v>5.2173913043478262</v>
          </cell>
          <cell r="CQ152">
            <v>12.610821256038648</v>
          </cell>
          <cell r="CR152">
            <v>12.610816955566406</v>
          </cell>
          <cell r="CS152">
            <v>11.492753623188406</v>
          </cell>
          <cell r="CT152">
            <v>16.504999999999999</v>
          </cell>
          <cell r="CU152">
            <v>12.916521739130433</v>
          </cell>
          <cell r="CV152">
            <v>3.0188888888888865</v>
          </cell>
          <cell r="CW152">
            <v>16.204734299516911</v>
          </cell>
          <cell r="CX152">
            <v>13.486111111111112</v>
          </cell>
          <cell r="CY152">
            <v>14.683128019323673</v>
          </cell>
          <cell r="DA152" t="str">
            <v>GSS240</v>
          </cell>
          <cell r="DB152">
            <v>13.44657004830918</v>
          </cell>
          <cell r="DC152">
            <v>16.504999999999999</v>
          </cell>
          <cell r="DD152">
            <v>16.504999999999999</v>
          </cell>
          <cell r="DE152">
            <v>3.0584299516908189</v>
          </cell>
          <cell r="DF152">
            <v>4753.4399999999996</v>
          </cell>
          <cell r="DG152">
            <v>36402915.867434442</v>
          </cell>
          <cell r="DH152">
            <v>0.9910734960887978</v>
          </cell>
          <cell r="DI152" t="str">
            <v>C</v>
          </cell>
        </row>
        <row r="153">
          <cell r="D153" t="str">
            <v>LRU075</v>
          </cell>
          <cell r="E153">
            <v>848.40000000000009</v>
          </cell>
          <cell r="F153">
            <v>35.35</v>
          </cell>
          <cell r="G153">
            <v>35.3499755859375</v>
          </cell>
          <cell r="H153">
            <v>35.3499755859375</v>
          </cell>
          <cell r="I153">
            <v>35.3499755859375</v>
          </cell>
          <cell r="J153">
            <v>35.3499755859375</v>
          </cell>
          <cell r="K153">
            <v>35.3499755859375</v>
          </cell>
          <cell r="L153">
            <v>35.3499755859375</v>
          </cell>
          <cell r="M153">
            <v>35.3499755859375</v>
          </cell>
          <cell r="N153">
            <v>35.3499755859375</v>
          </cell>
          <cell r="O153">
            <v>35.3499755859375</v>
          </cell>
          <cell r="P153">
            <v>35.3499755859375</v>
          </cell>
          <cell r="Q153">
            <v>35.3499755859375</v>
          </cell>
          <cell r="R153">
            <v>35.3499755859375</v>
          </cell>
          <cell r="S153">
            <v>35.3499755859375</v>
          </cell>
          <cell r="T153">
            <v>35.3499755859375</v>
          </cell>
          <cell r="U153">
            <v>35.3499755859375</v>
          </cell>
          <cell r="V153">
            <v>35.3499755859375</v>
          </cell>
          <cell r="W153">
            <v>35.3499755859375</v>
          </cell>
          <cell r="X153">
            <v>35.3499755859375</v>
          </cell>
          <cell r="Y153">
            <v>35.3499755859375</v>
          </cell>
          <cell r="Z153">
            <v>35.3499755859375</v>
          </cell>
          <cell r="AA153">
            <v>35.3499755859375</v>
          </cell>
          <cell r="AB153">
            <v>35.3499755859375</v>
          </cell>
          <cell r="AC153">
            <v>35.3499755859375</v>
          </cell>
          <cell r="AD153">
            <v>35.3499755859375</v>
          </cell>
          <cell r="AE153">
            <v>135.6152758132956</v>
          </cell>
          <cell r="AF153">
            <v>209.67468175388967</v>
          </cell>
          <cell r="AG153">
            <v>161.58415841584159</v>
          </cell>
          <cell r="AH153">
            <v>251.03253182461103</v>
          </cell>
          <cell r="AI153">
            <v>194.28571428571428</v>
          </cell>
          <cell r="AJ153">
            <v>859.85855728429988</v>
          </cell>
          <cell r="AK153">
            <v>435.70014144271568</v>
          </cell>
          <cell r="AL153">
            <v>309.70297029702971</v>
          </cell>
          <cell r="AM153">
            <v>272.19236209335219</v>
          </cell>
          <cell r="AN153">
            <v>349.1371994342291</v>
          </cell>
          <cell r="AO153">
            <v>364.5261669024045</v>
          </cell>
          <cell r="AP153">
            <v>360.67892503536069</v>
          </cell>
          <cell r="AQ153">
            <v>291.42857142857144</v>
          </cell>
          <cell r="AR153">
            <v>229.87270155586987</v>
          </cell>
          <cell r="AS153">
            <v>219.40820367751058</v>
          </cell>
          <cell r="AT153">
            <v>178.16577086280054</v>
          </cell>
          <cell r="AU153">
            <v>138.22093352192363</v>
          </cell>
          <cell r="AV153">
            <v>300.12050919377657</v>
          </cell>
          <cell r="AW153">
            <v>373.12050919377657</v>
          </cell>
          <cell r="AX153">
            <v>239.81810466760965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5.6506364922206496</v>
          </cell>
          <cell r="BY153">
            <v>8.7364450730787357</v>
          </cell>
          <cell r="BZ153">
            <v>6.7326732673267324</v>
          </cell>
          <cell r="CA153">
            <v>10.459688826025459</v>
          </cell>
          <cell r="CB153">
            <v>8.0952380952380949</v>
          </cell>
          <cell r="CC153">
            <v>35.827439886845831</v>
          </cell>
          <cell r="CD153">
            <v>18.154172560113153</v>
          </cell>
          <cell r="CE153">
            <v>12.904290429042904</v>
          </cell>
          <cell r="CF153">
            <v>11.341348420556342</v>
          </cell>
          <cell r="CG153">
            <v>14.547383309759546</v>
          </cell>
          <cell r="CH153">
            <v>15.188590287600187</v>
          </cell>
          <cell r="CI153">
            <v>15.028288543140029</v>
          </cell>
          <cell r="CJ153">
            <v>12.142857142857144</v>
          </cell>
          <cell r="CK153">
            <v>9.5780292314945772</v>
          </cell>
          <cell r="CL153">
            <v>9.1420084865629416</v>
          </cell>
          <cell r="CM153">
            <v>7.4235737859500226</v>
          </cell>
          <cell r="CN153">
            <v>5.7592055634134844</v>
          </cell>
          <cell r="CO153">
            <v>12.505021216407357</v>
          </cell>
          <cell r="CP153">
            <v>15.546687883074023</v>
          </cell>
          <cell r="CQ153">
            <v>9.992421027817068</v>
          </cell>
          <cell r="CS153">
            <v>11.270304887631623</v>
          </cell>
          <cell r="CT153">
            <v>9.5716171617161727</v>
          </cell>
          <cell r="CU153">
            <v>11.758940358321546</v>
          </cell>
          <cell r="CV153">
            <v>-4.9557284299858519</v>
          </cell>
          <cell r="CW153">
            <v>8.562600188590288</v>
          </cell>
          <cell r="CX153">
            <v>14.527345591702025</v>
          </cell>
          <cell r="CY153">
            <v>11.976230748074807</v>
          </cell>
          <cell r="DA153" t="str">
            <v>LRU075</v>
          </cell>
          <cell r="DB153">
            <v>15.874999999999996</v>
          </cell>
          <cell r="DC153">
            <v>14.527345591702025</v>
          </cell>
          <cell r="DD153">
            <v>15.874999999999996</v>
          </cell>
          <cell r="DE153">
            <v>-1.3476544082979718</v>
          </cell>
          <cell r="DF153">
            <v>13468.349999999999</v>
          </cell>
          <cell r="DG153">
            <v>36416384.217434444</v>
          </cell>
          <cell r="DH153">
            <v>0.99144017343875668</v>
          </cell>
          <cell r="DI153" t="str">
            <v>C</v>
          </cell>
        </row>
        <row r="154">
          <cell r="D154" t="str">
            <v>LNE075</v>
          </cell>
          <cell r="E154">
            <v>848.40000000000009</v>
          </cell>
          <cell r="F154">
            <v>34</v>
          </cell>
          <cell r="G154">
            <v>34</v>
          </cell>
          <cell r="H154">
            <v>34</v>
          </cell>
          <cell r="I154">
            <v>34</v>
          </cell>
          <cell r="J154">
            <v>34</v>
          </cell>
          <cell r="K154">
            <v>383</v>
          </cell>
          <cell r="L154">
            <v>312</v>
          </cell>
          <cell r="M154">
            <v>427</v>
          </cell>
          <cell r="N154">
            <v>306</v>
          </cell>
          <cell r="O154">
            <v>327</v>
          </cell>
          <cell r="P154">
            <v>421</v>
          </cell>
          <cell r="Q154">
            <v>183</v>
          </cell>
          <cell r="R154">
            <v>187</v>
          </cell>
          <cell r="S154">
            <v>310</v>
          </cell>
          <cell r="T154">
            <v>171</v>
          </cell>
          <cell r="U154">
            <v>102</v>
          </cell>
          <cell r="V154">
            <v>62</v>
          </cell>
          <cell r="W154">
            <v>476</v>
          </cell>
          <cell r="X154">
            <v>328</v>
          </cell>
          <cell r="Y154">
            <v>209</v>
          </cell>
          <cell r="Z154">
            <v>324</v>
          </cell>
          <cell r="AA154">
            <v>322</v>
          </cell>
          <cell r="AB154">
            <v>288</v>
          </cell>
          <cell r="AC154">
            <v>261</v>
          </cell>
          <cell r="AD154">
            <v>185</v>
          </cell>
          <cell r="AE154">
            <v>197</v>
          </cell>
          <cell r="AF154">
            <v>287</v>
          </cell>
          <cell r="AG154">
            <v>244</v>
          </cell>
          <cell r="AH154">
            <v>216</v>
          </cell>
          <cell r="AI154">
            <v>314</v>
          </cell>
          <cell r="AJ154">
            <v>322</v>
          </cell>
          <cell r="AK154">
            <v>202</v>
          </cell>
          <cell r="AL154">
            <v>344</v>
          </cell>
          <cell r="AM154">
            <v>429</v>
          </cell>
          <cell r="AN154">
            <v>376</v>
          </cell>
          <cell r="AO154">
            <v>412</v>
          </cell>
          <cell r="AP154">
            <v>373</v>
          </cell>
          <cell r="AQ154">
            <v>238</v>
          </cell>
          <cell r="AR154">
            <v>357.09999999999997</v>
          </cell>
          <cell r="AS154">
            <v>262</v>
          </cell>
          <cell r="AT154">
            <v>462.99941176470588</v>
          </cell>
          <cell r="AU154">
            <v>289.60147058823526</v>
          </cell>
          <cell r="AV154">
            <v>406.52500000000009</v>
          </cell>
          <cell r="AW154">
            <v>417.29794117647066</v>
          </cell>
          <cell r="AX154">
            <v>365.92063725490198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15.958333333333334</v>
          </cell>
          <cell r="BE154">
            <v>13</v>
          </cell>
          <cell r="BF154">
            <v>17.791666666666668</v>
          </cell>
          <cell r="BG154">
            <v>12.75</v>
          </cell>
          <cell r="BH154">
            <v>13.625</v>
          </cell>
          <cell r="BI154">
            <v>17.541666666666668</v>
          </cell>
          <cell r="BJ154">
            <v>7.625</v>
          </cell>
          <cell r="BK154">
            <v>7.791666666666667</v>
          </cell>
          <cell r="BL154">
            <v>12.916666666666666</v>
          </cell>
          <cell r="BM154">
            <v>7.125</v>
          </cell>
          <cell r="BN154">
            <v>4.25</v>
          </cell>
          <cell r="BO154">
            <v>2.5833333333333335</v>
          </cell>
          <cell r="BP154">
            <v>19.833333333333332</v>
          </cell>
          <cell r="BQ154">
            <v>13.666666666666666</v>
          </cell>
          <cell r="BR154">
            <v>8.7083333333333339</v>
          </cell>
          <cell r="BS154">
            <v>13.5</v>
          </cell>
          <cell r="BT154">
            <v>13.416666666666666</v>
          </cell>
          <cell r="BU154">
            <v>12</v>
          </cell>
          <cell r="BV154">
            <v>10.875</v>
          </cell>
          <cell r="BW154">
            <v>7.708333333333333</v>
          </cell>
          <cell r="BX154">
            <v>8.2083333333333339</v>
          </cell>
          <cell r="BY154">
            <v>11.958333333333334</v>
          </cell>
          <cell r="BZ154">
            <v>10.166666666666666</v>
          </cell>
          <cell r="CA154">
            <v>9</v>
          </cell>
          <cell r="CB154">
            <v>13.083333333333334</v>
          </cell>
          <cell r="CC154">
            <v>13.416666666666666</v>
          </cell>
          <cell r="CD154">
            <v>8.4166666666666661</v>
          </cell>
          <cell r="CE154">
            <v>14.333333333333334</v>
          </cell>
          <cell r="CF154">
            <v>17.875</v>
          </cell>
          <cell r="CG154">
            <v>15.666666666666666</v>
          </cell>
          <cell r="CH154">
            <v>17.166666666666668</v>
          </cell>
          <cell r="CI154">
            <v>15.541666666666666</v>
          </cell>
          <cell r="CJ154">
            <v>9.9166666666666661</v>
          </cell>
          <cell r="CK154">
            <v>14.879166666666665</v>
          </cell>
          <cell r="CL154">
            <v>10.916666666666666</v>
          </cell>
          <cell r="CM154">
            <v>19.291642156862746</v>
          </cell>
          <cell r="CN154">
            <v>12.066727941176469</v>
          </cell>
          <cell r="CO154">
            <v>16.938541666666669</v>
          </cell>
          <cell r="CP154">
            <v>17.387414215686277</v>
          </cell>
          <cell r="CQ154">
            <v>15.246693218954249</v>
          </cell>
          <cell r="CR154">
            <v>15.246688842773438</v>
          </cell>
          <cell r="CS154">
            <v>15.464227941176473</v>
          </cell>
          <cell r="CT154">
            <v>13.751035539215685</v>
          </cell>
          <cell r="CU154">
            <v>15.165013276143794</v>
          </cell>
          <cell r="CV154">
            <v>-1.0822977941176486</v>
          </cell>
          <cell r="CW154">
            <v>16.098970588235293</v>
          </cell>
          <cell r="CX154">
            <v>14.833333333333334</v>
          </cell>
          <cell r="CY154">
            <v>14.417450980392159</v>
          </cell>
          <cell r="DA154" t="str">
            <v>LNE075</v>
          </cell>
          <cell r="DB154">
            <v>12.055555555555554</v>
          </cell>
          <cell r="DC154">
            <v>14.833333333333334</v>
          </cell>
          <cell r="DD154">
            <v>14.833333333333334</v>
          </cell>
          <cell r="DE154">
            <v>2.7777777777777803</v>
          </cell>
          <cell r="DF154">
            <v>12584.600000000002</v>
          </cell>
          <cell r="DG154">
            <v>36428968.817434445</v>
          </cell>
          <cell r="DH154">
            <v>0.99178279059514884</v>
          </cell>
          <cell r="DI154" t="str">
            <v>C</v>
          </cell>
        </row>
        <row r="155">
          <cell r="D155" t="str">
            <v>SAC085</v>
          </cell>
          <cell r="E155">
            <v>1197</v>
          </cell>
          <cell r="F155">
            <v>19.95</v>
          </cell>
          <cell r="G155">
            <v>19.949996948242188</v>
          </cell>
          <cell r="H155">
            <v>19.949996948242188</v>
          </cell>
          <cell r="I155">
            <v>19.949996948242188</v>
          </cell>
          <cell r="J155">
            <v>19.949996948242188</v>
          </cell>
          <cell r="K155">
            <v>1126</v>
          </cell>
          <cell r="L155">
            <v>1064</v>
          </cell>
          <cell r="M155">
            <v>1269</v>
          </cell>
          <cell r="N155">
            <v>1090</v>
          </cell>
          <cell r="O155">
            <v>787</v>
          </cell>
          <cell r="P155">
            <v>1105</v>
          </cell>
          <cell r="Q155">
            <v>832.00000000000011</v>
          </cell>
          <cell r="R155">
            <v>429</v>
          </cell>
          <cell r="S155">
            <v>814</v>
          </cell>
          <cell r="T155">
            <v>856.00000000000011</v>
          </cell>
          <cell r="U155">
            <v>657</v>
          </cell>
          <cell r="V155">
            <v>808</v>
          </cell>
          <cell r="W155">
            <v>1193</v>
          </cell>
          <cell r="X155">
            <v>1222.0000000000002</v>
          </cell>
          <cell r="Y155">
            <v>1394</v>
          </cell>
          <cell r="Z155">
            <v>1168</v>
          </cell>
          <cell r="AA155">
            <v>1221</v>
          </cell>
          <cell r="AB155">
            <v>1213.0000000000002</v>
          </cell>
          <cell r="AC155">
            <v>1031.0000000000009</v>
          </cell>
          <cell r="AD155">
            <v>569</v>
          </cell>
          <cell r="AE155">
            <v>606.00000000000011</v>
          </cell>
          <cell r="AF155">
            <v>768.99999999999989</v>
          </cell>
          <cell r="AG155">
            <v>712</v>
          </cell>
          <cell r="AH155">
            <v>915</v>
          </cell>
          <cell r="AI155">
            <v>1073.9999999999995</v>
          </cell>
          <cell r="AJ155">
            <v>712.00000000000034</v>
          </cell>
          <cell r="AK155">
            <v>904.99999999999989</v>
          </cell>
          <cell r="AL155">
            <v>798</v>
          </cell>
          <cell r="AM155">
            <v>734.00000000000023</v>
          </cell>
          <cell r="AN155">
            <v>1065.0000000000002</v>
          </cell>
          <cell r="AO155">
            <v>1085.9999999999998</v>
          </cell>
          <cell r="AP155">
            <v>713</v>
          </cell>
          <cell r="AQ155">
            <v>807</v>
          </cell>
          <cell r="AR155">
            <v>965.16140350877197</v>
          </cell>
          <cell r="AS155">
            <v>646.32030075187959</v>
          </cell>
          <cell r="AT155">
            <v>1000.131328320802</v>
          </cell>
          <cell r="AU155">
            <v>789.83157894736826</v>
          </cell>
          <cell r="AV155">
            <v>946.57994987468714</v>
          </cell>
          <cell r="AW155">
            <v>813.49974937343381</v>
          </cell>
          <cell r="AX155">
            <v>860.254051796157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18.766666666666666</v>
          </cell>
          <cell r="BE155">
            <v>17.733333333333334</v>
          </cell>
          <cell r="BF155">
            <v>21.15</v>
          </cell>
          <cell r="BG155">
            <v>18.166666666666668</v>
          </cell>
          <cell r="BH155">
            <v>13.116666666666667</v>
          </cell>
          <cell r="BI155">
            <v>18.416666666666668</v>
          </cell>
          <cell r="BJ155">
            <v>13.866666666666669</v>
          </cell>
          <cell r="BK155">
            <v>7.15</v>
          </cell>
          <cell r="BL155">
            <v>13.566666666666666</v>
          </cell>
          <cell r="BM155">
            <v>14.266666666666669</v>
          </cell>
          <cell r="BN155">
            <v>10.95</v>
          </cell>
          <cell r="BO155">
            <v>13.466666666666667</v>
          </cell>
          <cell r="BP155">
            <v>19.883333333333333</v>
          </cell>
          <cell r="BQ155">
            <v>20.366666666666671</v>
          </cell>
          <cell r="BR155">
            <v>23.233333333333334</v>
          </cell>
          <cell r="BS155">
            <v>19.466666666666665</v>
          </cell>
          <cell r="BT155">
            <v>20.350000000000001</v>
          </cell>
          <cell r="BU155">
            <v>20.216666666666672</v>
          </cell>
          <cell r="BV155">
            <v>17.183333333333348</v>
          </cell>
          <cell r="BW155">
            <v>9.4833333333333325</v>
          </cell>
          <cell r="BX155">
            <v>10.100000000000001</v>
          </cell>
          <cell r="BY155">
            <v>12.816666666666665</v>
          </cell>
          <cell r="BZ155">
            <v>11.866666666666667</v>
          </cell>
          <cell r="CA155">
            <v>15.25</v>
          </cell>
          <cell r="CB155">
            <v>17.899999999999991</v>
          </cell>
          <cell r="CC155">
            <v>11.866666666666672</v>
          </cell>
          <cell r="CD155">
            <v>15.083333333333332</v>
          </cell>
          <cell r="CE155">
            <v>13.3</v>
          </cell>
          <cell r="CF155">
            <v>12.233333333333338</v>
          </cell>
          <cell r="CG155">
            <v>17.750000000000004</v>
          </cell>
          <cell r="CH155">
            <v>18.099999999999998</v>
          </cell>
          <cell r="CI155">
            <v>11.883333333333333</v>
          </cell>
          <cell r="CJ155">
            <v>13.45</v>
          </cell>
          <cell r="CK155">
            <v>16.086023391812866</v>
          </cell>
          <cell r="CL155">
            <v>10.772005012531327</v>
          </cell>
          <cell r="CM155">
            <v>16.668855472013366</v>
          </cell>
          <cell r="CN155">
            <v>13.163859649122804</v>
          </cell>
          <cell r="CO155">
            <v>15.776332497911453</v>
          </cell>
          <cell r="CP155">
            <v>13.558329156223897</v>
          </cell>
          <cell r="CQ155">
            <v>14.337567529935951</v>
          </cell>
          <cell r="CR155">
            <v>14.337562561035156</v>
          </cell>
          <cell r="CS155">
            <v>14.166173767752717</v>
          </cell>
          <cell r="CT155">
            <v>14.24422096908939</v>
          </cell>
          <cell r="CU155">
            <v>14.395172653856866</v>
          </cell>
          <cell r="CV155">
            <v>-0.48077903091060925</v>
          </cell>
          <cell r="CW155">
            <v>15.203015873015874</v>
          </cell>
          <cell r="CX155">
            <v>14.725</v>
          </cell>
          <cell r="CY155">
            <v>14.522256335282654</v>
          </cell>
          <cell r="DA155" t="str">
            <v>SAC085</v>
          </cell>
          <cell r="DB155">
            <v>13.416666666666668</v>
          </cell>
          <cell r="DC155">
            <v>14.725</v>
          </cell>
          <cell r="DD155">
            <v>14.725</v>
          </cell>
          <cell r="DE155">
            <v>1.3083333333333318</v>
          </cell>
          <cell r="DF155">
            <v>17625.825000000001</v>
          </cell>
          <cell r="DG155">
            <v>36446594.642434448</v>
          </cell>
          <cell r="DH155">
            <v>0.9922626556715568</v>
          </cell>
          <cell r="DI155" t="str">
            <v>C</v>
          </cell>
        </row>
        <row r="156">
          <cell r="D156" t="str">
            <v>HRPLIT</v>
          </cell>
          <cell r="E156">
            <v>1080</v>
          </cell>
          <cell r="F156">
            <v>180</v>
          </cell>
          <cell r="G156">
            <v>180</v>
          </cell>
          <cell r="H156">
            <v>180</v>
          </cell>
          <cell r="I156">
            <v>180</v>
          </cell>
          <cell r="J156">
            <v>180</v>
          </cell>
          <cell r="K156">
            <v>180</v>
          </cell>
          <cell r="L156">
            <v>180</v>
          </cell>
          <cell r="M156">
            <v>180</v>
          </cell>
          <cell r="N156">
            <v>180</v>
          </cell>
          <cell r="O156">
            <v>180</v>
          </cell>
          <cell r="P156">
            <v>180</v>
          </cell>
          <cell r="Q156">
            <v>180</v>
          </cell>
          <cell r="R156">
            <v>180</v>
          </cell>
          <cell r="S156">
            <v>180</v>
          </cell>
          <cell r="T156">
            <v>180</v>
          </cell>
          <cell r="U156">
            <v>180</v>
          </cell>
          <cell r="V156">
            <v>180</v>
          </cell>
          <cell r="W156">
            <v>180</v>
          </cell>
          <cell r="X156">
            <v>180</v>
          </cell>
          <cell r="Y156">
            <v>180</v>
          </cell>
          <cell r="Z156">
            <v>180</v>
          </cell>
          <cell r="AA156">
            <v>180</v>
          </cell>
          <cell r="AB156">
            <v>180</v>
          </cell>
          <cell r="AC156">
            <v>180</v>
          </cell>
          <cell r="AD156">
            <v>180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6</v>
          </cell>
          <cell r="AL156">
            <v>18</v>
          </cell>
          <cell r="AM156">
            <v>18</v>
          </cell>
          <cell r="AN156">
            <v>18</v>
          </cell>
          <cell r="AO156">
            <v>18</v>
          </cell>
          <cell r="AP156">
            <v>37</v>
          </cell>
          <cell r="AQ156">
            <v>42</v>
          </cell>
          <cell r="AR156">
            <v>158</v>
          </cell>
          <cell r="AS156">
            <v>96</v>
          </cell>
          <cell r="AT156">
            <v>54</v>
          </cell>
          <cell r="AU156">
            <v>84</v>
          </cell>
          <cell r="AV156">
            <v>42</v>
          </cell>
          <cell r="AW156">
            <v>72</v>
          </cell>
          <cell r="AX156">
            <v>84.333333333333329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1</v>
          </cell>
          <cell r="CE156">
            <v>3</v>
          </cell>
          <cell r="CF156">
            <v>3</v>
          </cell>
          <cell r="CG156">
            <v>3</v>
          </cell>
          <cell r="CH156">
            <v>3</v>
          </cell>
          <cell r="CI156">
            <v>6.166666666666667</v>
          </cell>
          <cell r="CJ156">
            <v>7</v>
          </cell>
          <cell r="CK156">
            <v>26.333333333333332</v>
          </cell>
          <cell r="CL156">
            <v>16</v>
          </cell>
          <cell r="CM156">
            <v>9</v>
          </cell>
          <cell r="CN156">
            <v>14</v>
          </cell>
          <cell r="CO156">
            <v>7</v>
          </cell>
          <cell r="CP156">
            <v>12</v>
          </cell>
          <cell r="CQ156">
            <v>14.055555555555555</v>
          </cell>
          <cell r="CS156">
            <v>11</v>
          </cell>
          <cell r="CT156">
            <v>14.583333333333332</v>
          </cell>
          <cell r="CU156">
            <v>9.125</v>
          </cell>
          <cell r="CV156">
            <v>11.388888888888888</v>
          </cell>
          <cell r="CW156">
            <v>10</v>
          </cell>
          <cell r="CX156">
            <v>3.1944444444444446</v>
          </cell>
          <cell r="CY156">
            <v>8.2083333333333339</v>
          </cell>
          <cell r="DA156" t="str">
            <v>HRPLIT</v>
          </cell>
          <cell r="DB156">
            <v>0</v>
          </cell>
          <cell r="DC156">
            <v>14.583333333333332</v>
          </cell>
          <cell r="DD156">
            <v>14.583333333333332</v>
          </cell>
          <cell r="DE156">
            <v>14.583333333333332</v>
          </cell>
          <cell r="DF156">
            <v>15749.999999999998</v>
          </cell>
          <cell r="DG156">
            <v>36462344.642434448</v>
          </cell>
          <cell r="DH156">
            <v>0.99269145120047109</v>
          </cell>
          <cell r="DI156" t="str">
            <v>C</v>
          </cell>
        </row>
        <row r="157">
          <cell r="D157" t="str">
            <v>SPH085</v>
          </cell>
          <cell r="E157">
            <v>1449</v>
          </cell>
          <cell r="F157">
            <v>24.15</v>
          </cell>
          <cell r="G157">
            <v>24.149993896484375</v>
          </cell>
          <cell r="H157">
            <v>24.149993896484375</v>
          </cell>
          <cell r="I157">
            <v>24.149993896484375</v>
          </cell>
          <cell r="J157">
            <v>24.149993896484375</v>
          </cell>
          <cell r="K157">
            <v>1383</v>
          </cell>
          <cell r="L157">
            <v>984</v>
          </cell>
          <cell r="M157">
            <v>1808</v>
          </cell>
          <cell r="N157">
            <v>1537.0000000000002</v>
          </cell>
          <cell r="O157">
            <v>1167</v>
          </cell>
          <cell r="P157">
            <v>1260</v>
          </cell>
          <cell r="Q157">
            <v>987</v>
          </cell>
          <cell r="R157">
            <v>627</v>
          </cell>
          <cell r="S157">
            <v>1075</v>
          </cell>
          <cell r="T157">
            <v>1126.0000000000002</v>
          </cell>
          <cell r="U157">
            <v>1056.0000000000002</v>
          </cell>
          <cell r="V157">
            <v>809</v>
          </cell>
          <cell r="W157">
            <v>1200</v>
          </cell>
          <cell r="X157">
            <v>899</v>
          </cell>
          <cell r="Y157">
            <v>1220</v>
          </cell>
          <cell r="Z157">
            <v>882</v>
          </cell>
          <cell r="AA157">
            <v>1229</v>
          </cell>
          <cell r="AB157">
            <v>966</v>
          </cell>
          <cell r="AC157">
            <v>1153.0000000000002</v>
          </cell>
          <cell r="AD157">
            <v>538</v>
          </cell>
          <cell r="AE157">
            <v>1097.0000000000002</v>
          </cell>
          <cell r="AF157">
            <v>691.99999999999989</v>
          </cell>
          <cell r="AG157">
            <v>698.99999999999989</v>
          </cell>
          <cell r="AH157">
            <v>1219.0000000000002</v>
          </cell>
          <cell r="AI157">
            <v>1153.0000000000002</v>
          </cell>
          <cell r="AJ157">
            <v>977.00000000000045</v>
          </cell>
          <cell r="AK157">
            <v>790.99999999999977</v>
          </cell>
          <cell r="AL157">
            <v>844</v>
          </cell>
          <cell r="AM157">
            <v>736.99999999999966</v>
          </cell>
          <cell r="AN157">
            <v>697.00000000000011</v>
          </cell>
          <cell r="AO157">
            <v>767</v>
          </cell>
          <cell r="AP157">
            <v>496.00000000000011</v>
          </cell>
          <cell r="AQ157">
            <v>969.00000000000011</v>
          </cell>
          <cell r="AR157">
            <v>578.34037267080737</v>
          </cell>
          <cell r="AS157">
            <v>764.66045548654245</v>
          </cell>
          <cell r="AT157">
            <v>619.60041407867482</v>
          </cell>
          <cell r="AU157">
            <v>651.77763975155267</v>
          </cell>
          <cell r="AV157">
            <v>1088.6004140786749</v>
          </cell>
          <cell r="AW157">
            <v>521.84057971014488</v>
          </cell>
          <cell r="AX157">
            <v>704.13664596273281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23.05</v>
          </cell>
          <cell r="BE157">
            <v>16.399999999999999</v>
          </cell>
          <cell r="BF157">
            <v>30.133333333333333</v>
          </cell>
          <cell r="BG157">
            <v>25.616666666666671</v>
          </cell>
          <cell r="BH157">
            <v>19.45</v>
          </cell>
          <cell r="BI157">
            <v>21</v>
          </cell>
          <cell r="BJ157">
            <v>16.45</v>
          </cell>
          <cell r="BK157">
            <v>10.45</v>
          </cell>
          <cell r="BL157">
            <v>17.916666666666668</v>
          </cell>
          <cell r="BM157">
            <v>18.766666666666669</v>
          </cell>
          <cell r="BN157">
            <v>17.600000000000005</v>
          </cell>
          <cell r="BO157">
            <v>13.483333333333333</v>
          </cell>
          <cell r="BP157">
            <v>20</v>
          </cell>
          <cell r="BQ157">
            <v>14.983333333333333</v>
          </cell>
          <cell r="BR157">
            <v>20.333333333333332</v>
          </cell>
          <cell r="BS157">
            <v>14.7</v>
          </cell>
          <cell r="BT157">
            <v>20.483333333333334</v>
          </cell>
          <cell r="BU157">
            <v>16.100000000000001</v>
          </cell>
          <cell r="BV157">
            <v>19.216666666666672</v>
          </cell>
          <cell r="BW157">
            <v>8.9666666666666668</v>
          </cell>
          <cell r="BX157">
            <v>18.283333333333339</v>
          </cell>
          <cell r="BY157">
            <v>11.533333333333331</v>
          </cell>
          <cell r="BZ157">
            <v>11.649999999999999</v>
          </cell>
          <cell r="CA157">
            <v>20.31666666666667</v>
          </cell>
          <cell r="CB157">
            <v>19.216666666666672</v>
          </cell>
          <cell r="CC157">
            <v>16.283333333333342</v>
          </cell>
          <cell r="CD157">
            <v>13.18333333333333</v>
          </cell>
          <cell r="CE157">
            <v>14.066666666666666</v>
          </cell>
          <cell r="CF157">
            <v>12.283333333333328</v>
          </cell>
          <cell r="CG157">
            <v>11.616666666666669</v>
          </cell>
          <cell r="CH157">
            <v>12.783333333333333</v>
          </cell>
          <cell r="CI157">
            <v>8.2666666666666693</v>
          </cell>
          <cell r="CJ157">
            <v>16.150000000000002</v>
          </cell>
          <cell r="CK157">
            <v>9.6390062111801225</v>
          </cell>
          <cell r="CL157">
            <v>12.744340924775708</v>
          </cell>
          <cell r="CM157">
            <v>10.326673567977913</v>
          </cell>
          <cell r="CN157">
            <v>10.862960662525877</v>
          </cell>
          <cell r="CO157">
            <v>18.143340234644583</v>
          </cell>
          <cell r="CP157">
            <v>8.6973429951690822</v>
          </cell>
          <cell r="CQ157">
            <v>11.735610766045548</v>
          </cell>
          <cell r="CR157">
            <v>11.735603332519531</v>
          </cell>
          <cell r="CS157">
            <v>12.567881297446513</v>
          </cell>
          <cell r="CT157">
            <v>12.215005175983435</v>
          </cell>
          <cell r="CU157">
            <v>12.131694271911664</v>
          </cell>
          <cell r="CV157">
            <v>0.18167184265010405</v>
          </cell>
          <cell r="CW157">
            <v>13.110991488382792</v>
          </cell>
          <cell r="CX157">
            <v>12.033333333333331</v>
          </cell>
          <cell r="CY157">
            <v>12.505526800092014</v>
          </cell>
          <cell r="DA157" t="str">
            <v>SPH085</v>
          </cell>
          <cell r="DB157">
            <v>14.511111111111109</v>
          </cell>
          <cell r="DC157">
            <v>12.215005175983435</v>
          </cell>
          <cell r="DD157">
            <v>14.511111111111109</v>
          </cell>
          <cell r="DE157">
            <v>-2.2961059351276738</v>
          </cell>
          <cell r="DF157">
            <v>21026.6</v>
          </cell>
          <cell r="DG157">
            <v>36483371.242434449</v>
          </cell>
          <cell r="DH157">
            <v>0.99326390276036125</v>
          </cell>
          <cell r="DI157" t="str">
            <v>C</v>
          </cell>
        </row>
        <row r="158">
          <cell r="D158" t="str">
            <v>ZMR900</v>
          </cell>
          <cell r="E158">
            <v>1104</v>
          </cell>
          <cell r="F158">
            <v>92</v>
          </cell>
          <cell r="G158">
            <v>92</v>
          </cell>
          <cell r="H158">
            <v>92</v>
          </cell>
          <cell r="I158">
            <v>92</v>
          </cell>
          <cell r="J158">
            <v>92</v>
          </cell>
          <cell r="K158">
            <v>92</v>
          </cell>
          <cell r="L158">
            <v>92</v>
          </cell>
          <cell r="M158">
            <v>92</v>
          </cell>
          <cell r="N158">
            <v>92</v>
          </cell>
          <cell r="O158">
            <v>92</v>
          </cell>
          <cell r="P158">
            <v>92</v>
          </cell>
          <cell r="Q158">
            <v>92</v>
          </cell>
          <cell r="R158">
            <v>92</v>
          </cell>
          <cell r="S158">
            <v>92</v>
          </cell>
          <cell r="T158">
            <v>92</v>
          </cell>
          <cell r="U158">
            <v>92</v>
          </cell>
          <cell r="V158">
            <v>92</v>
          </cell>
          <cell r="W158">
            <v>92</v>
          </cell>
          <cell r="X158">
            <v>92</v>
          </cell>
          <cell r="Y158">
            <v>92</v>
          </cell>
          <cell r="Z158">
            <v>92</v>
          </cell>
          <cell r="AA158">
            <v>92</v>
          </cell>
          <cell r="AB158">
            <v>92</v>
          </cell>
          <cell r="AC158">
            <v>92</v>
          </cell>
          <cell r="AD158">
            <v>92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192</v>
          </cell>
          <cell r="AO158">
            <v>59</v>
          </cell>
          <cell r="AP158">
            <v>132</v>
          </cell>
          <cell r="AQ158">
            <v>114</v>
          </cell>
          <cell r="AR158">
            <v>100</v>
          </cell>
          <cell r="AS158">
            <v>192</v>
          </cell>
          <cell r="AT158">
            <v>285</v>
          </cell>
          <cell r="AU158">
            <v>376.32000000000005</v>
          </cell>
          <cell r="AV158">
            <v>253</v>
          </cell>
          <cell r="AW158">
            <v>176.16000000000003</v>
          </cell>
          <cell r="AX158">
            <v>230.41333333333338</v>
          </cell>
          <cell r="AY158">
            <v>230.413330078125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16</v>
          </cell>
          <cell r="CH158">
            <v>4.916666666666667</v>
          </cell>
          <cell r="CI158">
            <v>11</v>
          </cell>
          <cell r="CJ158">
            <v>9.5</v>
          </cell>
          <cell r="CK158">
            <v>8.3333333333333339</v>
          </cell>
          <cell r="CL158">
            <v>16</v>
          </cell>
          <cell r="CM158">
            <v>23.75</v>
          </cell>
          <cell r="CN158">
            <v>31.360000000000003</v>
          </cell>
          <cell r="CO158">
            <v>21.083333333333332</v>
          </cell>
          <cell r="CP158">
            <v>14.680000000000001</v>
          </cell>
          <cell r="CQ158">
            <v>19.201111111111114</v>
          </cell>
          <cell r="CS158">
            <v>22.374444444444446</v>
          </cell>
          <cell r="CT158">
            <v>14.395833333333334</v>
          </cell>
          <cell r="CU158">
            <v>13.051944444444445</v>
          </cell>
          <cell r="CV158">
            <v>9.0763888888888893</v>
          </cell>
          <cell r="CW158">
            <v>25.397777777777776</v>
          </cell>
          <cell r="CX158">
            <v>5.3194444444444446</v>
          </cell>
          <cell r="CY158">
            <v>11.82861111111111</v>
          </cell>
          <cell r="DA158" t="str">
            <v>ZMR900</v>
          </cell>
          <cell r="DB158">
            <v>0</v>
          </cell>
          <cell r="DC158">
            <v>14.395833333333334</v>
          </cell>
          <cell r="DD158">
            <v>14.395833333333334</v>
          </cell>
          <cell r="DE158">
            <v>14.395833333333334</v>
          </cell>
          <cell r="DF158">
            <v>15893</v>
          </cell>
          <cell r="DG158">
            <v>36499264.242434449</v>
          </cell>
          <cell r="DH158">
            <v>0.99369659148042699</v>
          </cell>
          <cell r="DI158" t="str">
            <v>C</v>
          </cell>
        </row>
        <row r="159">
          <cell r="D159" t="str">
            <v>70F500</v>
          </cell>
          <cell r="E159">
            <v>450</v>
          </cell>
          <cell r="F159">
            <v>75</v>
          </cell>
          <cell r="G159">
            <v>75</v>
          </cell>
          <cell r="H159">
            <v>75</v>
          </cell>
          <cell r="I159">
            <v>75</v>
          </cell>
          <cell r="J159">
            <v>75</v>
          </cell>
          <cell r="K159">
            <v>75</v>
          </cell>
          <cell r="L159">
            <v>75</v>
          </cell>
          <cell r="M159">
            <v>75</v>
          </cell>
          <cell r="N159">
            <v>75</v>
          </cell>
          <cell r="O159">
            <v>75</v>
          </cell>
          <cell r="P159">
            <v>75</v>
          </cell>
          <cell r="Q159">
            <v>75</v>
          </cell>
          <cell r="R159">
            <v>75</v>
          </cell>
          <cell r="S159">
            <v>75</v>
          </cell>
          <cell r="T159">
            <v>75</v>
          </cell>
          <cell r="U159">
            <v>75</v>
          </cell>
          <cell r="V159">
            <v>75</v>
          </cell>
          <cell r="W159">
            <v>75</v>
          </cell>
          <cell r="X159">
            <v>75</v>
          </cell>
          <cell r="Y159">
            <v>75</v>
          </cell>
          <cell r="Z159">
            <v>75</v>
          </cell>
          <cell r="AA159">
            <v>75</v>
          </cell>
          <cell r="AB159">
            <v>75</v>
          </cell>
          <cell r="AC159">
            <v>75</v>
          </cell>
          <cell r="AD159">
            <v>75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84</v>
          </cell>
          <cell r="AS159">
            <v>120</v>
          </cell>
          <cell r="AT159">
            <v>114</v>
          </cell>
          <cell r="AU159">
            <v>174</v>
          </cell>
          <cell r="AV159">
            <v>90</v>
          </cell>
          <cell r="AW159">
            <v>42</v>
          </cell>
          <cell r="AX159">
            <v>104</v>
          </cell>
          <cell r="AY159">
            <v>104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14</v>
          </cell>
          <cell r="CL159">
            <v>20</v>
          </cell>
          <cell r="CM159">
            <v>19</v>
          </cell>
          <cell r="CN159">
            <v>29</v>
          </cell>
          <cell r="CO159">
            <v>15</v>
          </cell>
          <cell r="CP159">
            <v>7</v>
          </cell>
          <cell r="CQ159">
            <v>17.333333333333332</v>
          </cell>
          <cell r="CS159">
            <v>17</v>
          </cell>
          <cell r="CT159">
            <v>13.25</v>
          </cell>
          <cell r="CU159">
            <v>8.6666666666666661</v>
          </cell>
          <cell r="CV159">
            <v>13.25</v>
          </cell>
          <cell r="CW159">
            <v>21</v>
          </cell>
          <cell r="CX159">
            <v>0</v>
          </cell>
          <cell r="CY159">
            <v>8.0833333333333339</v>
          </cell>
          <cell r="DA159" t="str">
            <v>70F500</v>
          </cell>
          <cell r="DB159">
            <v>0</v>
          </cell>
          <cell r="DC159">
            <v>13.25</v>
          </cell>
          <cell r="DD159">
            <v>13.25</v>
          </cell>
          <cell r="DE159">
            <v>13.25</v>
          </cell>
          <cell r="DF159">
            <v>5962.5</v>
          </cell>
          <cell r="DG159">
            <v>36505226.742434449</v>
          </cell>
          <cell r="DH159">
            <v>0.99385892121637309</v>
          </cell>
          <cell r="DI159" t="str">
            <v>C</v>
          </cell>
        </row>
        <row r="160">
          <cell r="D160" t="str">
            <v>70FLIT</v>
          </cell>
          <cell r="E160">
            <v>810</v>
          </cell>
          <cell r="F160">
            <v>135</v>
          </cell>
          <cell r="G160">
            <v>135</v>
          </cell>
          <cell r="H160">
            <v>135</v>
          </cell>
          <cell r="I160">
            <v>135</v>
          </cell>
          <cell r="J160">
            <v>135</v>
          </cell>
          <cell r="K160">
            <v>135</v>
          </cell>
          <cell r="L160">
            <v>135</v>
          </cell>
          <cell r="M160">
            <v>135</v>
          </cell>
          <cell r="N160">
            <v>135</v>
          </cell>
          <cell r="O160">
            <v>135</v>
          </cell>
          <cell r="P160">
            <v>135</v>
          </cell>
          <cell r="Q160">
            <v>135</v>
          </cell>
          <cell r="R160">
            <v>135</v>
          </cell>
          <cell r="S160">
            <v>135</v>
          </cell>
          <cell r="T160">
            <v>135</v>
          </cell>
          <cell r="U160">
            <v>135</v>
          </cell>
          <cell r="V160">
            <v>135</v>
          </cell>
          <cell r="W160">
            <v>135</v>
          </cell>
          <cell r="X160">
            <v>135</v>
          </cell>
          <cell r="Y160">
            <v>135</v>
          </cell>
          <cell r="Z160">
            <v>135</v>
          </cell>
          <cell r="AA160">
            <v>135</v>
          </cell>
          <cell r="AB160">
            <v>135</v>
          </cell>
          <cell r="AC160">
            <v>135</v>
          </cell>
          <cell r="AD160">
            <v>135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84</v>
          </cell>
          <cell r="AS160">
            <v>96</v>
          </cell>
          <cell r="AT160">
            <v>132</v>
          </cell>
          <cell r="AU160">
            <v>90</v>
          </cell>
          <cell r="AV160">
            <v>126</v>
          </cell>
          <cell r="AW160">
            <v>179</v>
          </cell>
          <cell r="AX160">
            <v>117.83333333333333</v>
          </cell>
          <cell r="AY160">
            <v>117.83331298828125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14</v>
          </cell>
          <cell r="CL160">
            <v>16</v>
          </cell>
          <cell r="CM160">
            <v>22</v>
          </cell>
          <cell r="CN160">
            <v>15</v>
          </cell>
          <cell r="CO160">
            <v>21</v>
          </cell>
          <cell r="CP160">
            <v>29.833333333333332</v>
          </cell>
          <cell r="CQ160">
            <v>19.638888888888889</v>
          </cell>
          <cell r="CS160">
            <v>21.944444444444443</v>
          </cell>
          <cell r="CT160">
            <v>13</v>
          </cell>
          <cell r="CU160">
            <v>9.8194444444444446</v>
          </cell>
          <cell r="CV160">
            <v>13</v>
          </cell>
          <cell r="CW160">
            <v>19.333333333333332</v>
          </cell>
          <cell r="CX160">
            <v>0</v>
          </cell>
          <cell r="CY160">
            <v>7.333333333333333</v>
          </cell>
          <cell r="DA160" t="str">
            <v>70FLIT</v>
          </cell>
          <cell r="DB160">
            <v>0</v>
          </cell>
          <cell r="DC160">
            <v>13</v>
          </cell>
          <cell r="DD160">
            <v>13</v>
          </cell>
          <cell r="DE160">
            <v>13</v>
          </cell>
          <cell r="DF160">
            <v>10530</v>
          </cell>
          <cell r="DG160">
            <v>36515756.742434449</v>
          </cell>
          <cell r="DH160">
            <v>0.99414560165570431</v>
          </cell>
          <cell r="DI160" t="str">
            <v>C</v>
          </cell>
        </row>
        <row r="161">
          <cell r="D161" t="str">
            <v>LNE050</v>
          </cell>
          <cell r="E161">
            <v>912.6</v>
          </cell>
          <cell r="F161">
            <v>24.4</v>
          </cell>
          <cell r="G161">
            <v>24.399993896484375</v>
          </cell>
          <cell r="H161">
            <v>24.399993896484375</v>
          </cell>
          <cell r="I161">
            <v>24.399993896484375</v>
          </cell>
          <cell r="J161">
            <v>24.399993896484375</v>
          </cell>
          <cell r="K161">
            <v>432</v>
          </cell>
          <cell r="L161">
            <v>521</v>
          </cell>
          <cell r="M161">
            <v>378.00000000000006</v>
          </cell>
          <cell r="N161">
            <v>504.00000000000006</v>
          </cell>
          <cell r="O161">
            <v>386</v>
          </cell>
          <cell r="P161">
            <v>621</v>
          </cell>
          <cell r="Q161">
            <v>446</v>
          </cell>
          <cell r="R161">
            <v>329.00000000000006</v>
          </cell>
          <cell r="S161">
            <v>540</v>
          </cell>
          <cell r="T161">
            <v>279.00000000000006</v>
          </cell>
          <cell r="U161">
            <v>294.00000000000006</v>
          </cell>
          <cell r="V161">
            <v>92.000000000000014</v>
          </cell>
          <cell r="W161">
            <v>374.00000000000006</v>
          </cell>
          <cell r="X161">
            <v>505.00000000000006</v>
          </cell>
          <cell r="Y161">
            <v>524</v>
          </cell>
          <cell r="Z161">
            <v>234.00000000000003</v>
          </cell>
          <cell r="AA161">
            <v>347</v>
          </cell>
          <cell r="AB161">
            <v>432.99999999999983</v>
          </cell>
          <cell r="AC161">
            <v>488.99999999999989</v>
          </cell>
          <cell r="AD161">
            <v>269.99999999999994</v>
          </cell>
          <cell r="AE161">
            <v>267.99999999999994</v>
          </cell>
          <cell r="AF161">
            <v>203</v>
          </cell>
          <cell r="AG161">
            <v>148.00000000000003</v>
          </cell>
          <cell r="AH161">
            <v>262.99999999999989</v>
          </cell>
          <cell r="AI161">
            <v>222.99999999999997</v>
          </cell>
          <cell r="AJ161">
            <v>353.99999999999989</v>
          </cell>
          <cell r="AK161">
            <v>209.99999999999997</v>
          </cell>
          <cell r="AL161">
            <v>375.99999999999994</v>
          </cell>
          <cell r="AM161">
            <v>630.99999999999977</v>
          </cell>
          <cell r="AN161">
            <v>473.99999999999994</v>
          </cell>
          <cell r="AO161">
            <v>552.99999999999977</v>
          </cell>
          <cell r="AP161">
            <v>443.99999999999983</v>
          </cell>
          <cell r="AQ161">
            <v>363</v>
          </cell>
          <cell r="AR161">
            <v>365.30040983606557</v>
          </cell>
          <cell r="AS161">
            <v>426.07950819672129</v>
          </cell>
          <cell r="AT161">
            <v>343.29999999999995</v>
          </cell>
          <cell r="AU161">
            <v>482.84467213114755</v>
          </cell>
          <cell r="AV161">
            <v>266.2389344262296</v>
          </cell>
          <cell r="AW161">
            <v>565.20737704918031</v>
          </cell>
          <cell r="AX161">
            <v>408.16181693989074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12</v>
          </cell>
          <cell r="BE161">
            <v>14.472222222222221</v>
          </cell>
          <cell r="BF161">
            <v>10.500000000000002</v>
          </cell>
          <cell r="BG161">
            <v>14.000000000000002</v>
          </cell>
          <cell r="BH161">
            <v>10.722222222222221</v>
          </cell>
          <cell r="BI161">
            <v>17.25</v>
          </cell>
          <cell r="BJ161">
            <v>12.388888888888889</v>
          </cell>
          <cell r="BK161">
            <v>9.1388888888888911</v>
          </cell>
          <cell r="BL161">
            <v>15</v>
          </cell>
          <cell r="BM161">
            <v>7.7500000000000018</v>
          </cell>
          <cell r="BN161">
            <v>8.1666666666666679</v>
          </cell>
          <cell r="BO161">
            <v>2.5555555555555558</v>
          </cell>
          <cell r="BP161">
            <v>10.388888888888891</v>
          </cell>
          <cell r="BQ161">
            <v>14.027777777777779</v>
          </cell>
          <cell r="BR161">
            <v>14.555555555555555</v>
          </cell>
          <cell r="BS161">
            <v>6.5000000000000009</v>
          </cell>
          <cell r="BT161">
            <v>9.6388888888888893</v>
          </cell>
          <cell r="BU161">
            <v>12.027777777777773</v>
          </cell>
          <cell r="BV161">
            <v>13.58333333333333</v>
          </cell>
          <cell r="BW161">
            <v>7.4999999999999982</v>
          </cell>
          <cell r="BX161">
            <v>7.4444444444444429</v>
          </cell>
          <cell r="BY161">
            <v>5.6388888888888893</v>
          </cell>
          <cell r="BZ161">
            <v>4.1111111111111116</v>
          </cell>
          <cell r="CA161">
            <v>7.3055555555555527</v>
          </cell>
          <cell r="CB161">
            <v>6.1944444444444438</v>
          </cell>
          <cell r="CC161">
            <v>9.8333333333333304</v>
          </cell>
          <cell r="CD161">
            <v>5.8333333333333321</v>
          </cell>
          <cell r="CE161">
            <v>10.444444444444443</v>
          </cell>
          <cell r="CF161">
            <v>17.527777777777771</v>
          </cell>
          <cell r="CG161">
            <v>13.166666666666664</v>
          </cell>
          <cell r="CH161">
            <v>15.361111111111105</v>
          </cell>
          <cell r="CI161">
            <v>12.333333333333329</v>
          </cell>
          <cell r="CJ161">
            <v>10.083333333333334</v>
          </cell>
          <cell r="CK161">
            <v>10.147233606557377</v>
          </cell>
          <cell r="CL161">
            <v>11.835541894353369</v>
          </cell>
          <cell r="CM161">
            <v>9.5361111111111097</v>
          </cell>
          <cell r="CN161">
            <v>13.412352003642987</v>
          </cell>
          <cell r="CO161">
            <v>7.395525956284156</v>
          </cell>
          <cell r="CP161">
            <v>15.700204918032787</v>
          </cell>
          <cell r="CQ161">
            <v>11.337828248330297</v>
          </cell>
          <cell r="CR161">
            <v>11.337821960449219</v>
          </cell>
          <cell r="CS161">
            <v>12.169360959319976</v>
          </cell>
          <cell r="CT161">
            <v>10.400554986338797</v>
          </cell>
          <cell r="CU161">
            <v>12.245303013054036</v>
          </cell>
          <cell r="CV161">
            <v>-2.0438894581056442</v>
          </cell>
          <cell r="CW161">
            <v>10.114663023679418</v>
          </cell>
          <cell r="CX161">
            <v>12.444444444444441</v>
          </cell>
          <cell r="CY161">
            <v>11.423063714329082</v>
          </cell>
          <cell r="DA161" t="str">
            <v>LNE050</v>
          </cell>
          <cell r="DB161">
            <v>8.7037037037037024</v>
          </cell>
          <cell r="DC161">
            <v>12.444444444444441</v>
          </cell>
          <cell r="DD161">
            <v>12.444444444444441</v>
          </cell>
          <cell r="DE161">
            <v>3.7407407407407387</v>
          </cell>
          <cell r="DF161">
            <v>11356.799999999997</v>
          </cell>
          <cell r="DG161">
            <v>36527113.542434447</v>
          </cell>
          <cell r="DH161">
            <v>0.99445479181842</v>
          </cell>
          <cell r="DI161" t="str">
            <v>C</v>
          </cell>
        </row>
        <row r="162">
          <cell r="D162" t="str">
            <v>ZML900</v>
          </cell>
          <cell r="E162">
            <v>1104</v>
          </cell>
          <cell r="F162">
            <v>92</v>
          </cell>
          <cell r="G162">
            <v>92</v>
          </cell>
          <cell r="H162">
            <v>92</v>
          </cell>
          <cell r="I162">
            <v>92</v>
          </cell>
          <cell r="J162">
            <v>92</v>
          </cell>
          <cell r="K162">
            <v>92</v>
          </cell>
          <cell r="L162">
            <v>92</v>
          </cell>
          <cell r="M162">
            <v>92</v>
          </cell>
          <cell r="N162">
            <v>92</v>
          </cell>
          <cell r="O162">
            <v>92</v>
          </cell>
          <cell r="P162">
            <v>92</v>
          </cell>
          <cell r="Q162">
            <v>92</v>
          </cell>
          <cell r="R162">
            <v>92</v>
          </cell>
          <cell r="S162">
            <v>92</v>
          </cell>
          <cell r="T162">
            <v>92</v>
          </cell>
          <cell r="U162">
            <v>92</v>
          </cell>
          <cell r="V162">
            <v>92</v>
          </cell>
          <cell r="W162">
            <v>92</v>
          </cell>
          <cell r="X162">
            <v>92</v>
          </cell>
          <cell r="Y162">
            <v>92</v>
          </cell>
          <cell r="Z162">
            <v>92</v>
          </cell>
          <cell r="AA162">
            <v>92</v>
          </cell>
          <cell r="AB162">
            <v>92</v>
          </cell>
          <cell r="AC162">
            <v>92</v>
          </cell>
          <cell r="AD162">
            <v>92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192</v>
          </cell>
          <cell r="AO162">
            <v>72</v>
          </cell>
          <cell r="AP162">
            <v>120</v>
          </cell>
          <cell r="AQ162">
            <v>70</v>
          </cell>
          <cell r="AR162">
            <v>112</v>
          </cell>
          <cell r="AS162">
            <v>143</v>
          </cell>
          <cell r="AT162">
            <v>254</v>
          </cell>
          <cell r="AU162">
            <v>261.60000000000002</v>
          </cell>
          <cell r="AV162">
            <v>258.12</v>
          </cell>
          <cell r="AW162">
            <v>266.06</v>
          </cell>
          <cell r="AX162">
            <v>215.79666666666665</v>
          </cell>
          <cell r="AY162">
            <v>215.796630859375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16</v>
          </cell>
          <cell r="CH162">
            <v>6</v>
          </cell>
          <cell r="CI162">
            <v>10</v>
          </cell>
          <cell r="CJ162">
            <v>5.833333333333333</v>
          </cell>
          <cell r="CK162">
            <v>9.3333333333333339</v>
          </cell>
          <cell r="CL162">
            <v>11.916666666666666</v>
          </cell>
          <cell r="CM162">
            <v>21.166666666666668</v>
          </cell>
          <cell r="CN162">
            <v>21.8</v>
          </cell>
          <cell r="CO162">
            <v>21.51</v>
          </cell>
          <cell r="CP162">
            <v>22.171666666666667</v>
          </cell>
          <cell r="CQ162">
            <v>17.983055555555556</v>
          </cell>
          <cell r="CS162">
            <v>21.827222222222222</v>
          </cell>
          <cell r="CT162">
            <v>12.0625</v>
          </cell>
          <cell r="CU162">
            <v>12.144305555555556</v>
          </cell>
          <cell r="CV162">
            <v>6.729166666666667</v>
          </cell>
          <cell r="CW162">
            <v>21.492222222222225</v>
          </cell>
          <cell r="CX162">
            <v>5.333333333333333</v>
          </cell>
          <cell r="CY162">
            <v>10.296666666666667</v>
          </cell>
          <cell r="DA162" t="str">
            <v>ZML900</v>
          </cell>
          <cell r="DB162">
            <v>0</v>
          </cell>
          <cell r="DC162">
            <v>12.0625</v>
          </cell>
          <cell r="DD162">
            <v>12.0625</v>
          </cell>
          <cell r="DE162">
            <v>12.0625</v>
          </cell>
          <cell r="DF162">
            <v>13317</v>
          </cell>
          <cell r="DG162">
            <v>36540430.542434447</v>
          </cell>
          <cell r="DH162">
            <v>0.99481734864753446</v>
          </cell>
          <cell r="DI162" t="str">
            <v>C</v>
          </cell>
        </row>
        <row r="163">
          <cell r="D163" t="str">
            <v>GNMLIT</v>
          </cell>
          <cell r="E163">
            <v>1410</v>
          </cell>
          <cell r="F163">
            <v>117.5</v>
          </cell>
          <cell r="G163">
            <v>117.5</v>
          </cell>
          <cell r="H163">
            <v>117.5</v>
          </cell>
          <cell r="I163">
            <v>117.5</v>
          </cell>
          <cell r="J163">
            <v>117.5</v>
          </cell>
          <cell r="K163">
            <v>126</v>
          </cell>
          <cell r="L163">
            <v>78</v>
          </cell>
          <cell r="M163">
            <v>96</v>
          </cell>
          <cell r="N163">
            <v>93</v>
          </cell>
          <cell r="O163">
            <v>78</v>
          </cell>
          <cell r="P163">
            <v>87</v>
          </cell>
          <cell r="Q163">
            <v>123</v>
          </cell>
          <cell r="R163">
            <v>75</v>
          </cell>
          <cell r="S163">
            <v>126</v>
          </cell>
          <cell r="T163">
            <v>125</v>
          </cell>
          <cell r="U163">
            <v>63</v>
          </cell>
          <cell r="V163">
            <v>93</v>
          </cell>
          <cell r="W163">
            <v>93</v>
          </cell>
          <cell r="X163">
            <v>120</v>
          </cell>
          <cell r="Y163">
            <v>113</v>
          </cell>
          <cell r="Z163">
            <v>138</v>
          </cell>
          <cell r="AA163">
            <v>121</v>
          </cell>
          <cell r="AB163">
            <v>137</v>
          </cell>
          <cell r="AC163">
            <v>102</v>
          </cell>
          <cell r="AD163">
            <v>68</v>
          </cell>
          <cell r="AE163">
            <v>102</v>
          </cell>
          <cell r="AF163">
            <v>77</v>
          </cell>
          <cell r="AG163">
            <v>102</v>
          </cell>
          <cell r="AH163">
            <v>120</v>
          </cell>
          <cell r="AI163">
            <v>24</v>
          </cell>
          <cell r="AJ163">
            <v>59</v>
          </cell>
          <cell r="AK163">
            <v>117</v>
          </cell>
          <cell r="AL163">
            <v>62</v>
          </cell>
          <cell r="AM163">
            <v>72</v>
          </cell>
          <cell r="AN163">
            <v>34</v>
          </cell>
          <cell r="AO163">
            <v>91</v>
          </cell>
          <cell r="AP163">
            <v>69</v>
          </cell>
          <cell r="AQ163">
            <v>150</v>
          </cell>
          <cell r="AR163">
            <v>96</v>
          </cell>
          <cell r="AS163">
            <v>152</v>
          </cell>
          <cell r="AT163">
            <v>132</v>
          </cell>
          <cell r="AU163">
            <v>102</v>
          </cell>
          <cell r="AV163">
            <v>75</v>
          </cell>
          <cell r="AW163">
            <v>168</v>
          </cell>
          <cell r="AX163">
            <v>120.83333333333333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10.5</v>
          </cell>
          <cell r="BE163">
            <v>6.5</v>
          </cell>
          <cell r="BF163">
            <v>8</v>
          </cell>
          <cell r="BG163">
            <v>7.75</v>
          </cell>
          <cell r="BH163">
            <v>6.5</v>
          </cell>
          <cell r="BI163">
            <v>7.25</v>
          </cell>
          <cell r="BJ163">
            <v>10.25</v>
          </cell>
          <cell r="BK163">
            <v>6.25</v>
          </cell>
          <cell r="BL163">
            <v>10.5</v>
          </cell>
          <cell r="BM163">
            <v>10.416666666666666</v>
          </cell>
          <cell r="BN163">
            <v>5.25</v>
          </cell>
          <cell r="BO163">
            <v>7.75</v>
          </cell>
          <cell r="BP163">
            <v>7.75</v>
          </cell>
          <cell r="BQ163">
            <v>10</v>
          </cell>
          <cell r="BR163">
            <v>9.4166666666666661</v>
          </cell>
          <cell r="BS163">
            <v>11.5</v>
          </cell>
          <cell r="BT163">
            <v>10.083333333333334</v>
          </cell>
          <cell r="BU163">
            <v>11.416666666666666</v>
          </cell>
          <cell r="BV163">
            <v>8.5</v>
          </cell>
          <cell r="BW163">
            <v>5.666666666666667</v>
          </cell>
          <cell r="BX163">
            <v>8.5</v>
          </cell>
          <cell r="BY163">
            <v>6.416666666666667</v>
          </cell>
          <cell r="BZ163">
            <v>8.5</v>
          </cell>
          <cell r="CA163">
            <v>10</v>
          </cell>
          <cell r="CB163">
            <v>2</v>
          </cell>
          <cell r="CC163">
            <v>4.916666666666667</v>
          </cell>
          <cell r="CD163">
            <v>9.75</v>
          </cell>
          <cell r="CE163">
            <v>5.166666666666667</v>
          </cell>
          <cell r="CF163">
            <v>6</v>
          </cell>
          <cell r="CG163">
            <v>2.8333333333333335</v>
          </cell>
          <cell r="CH163">
            <v>7.583333333333333</v>
          </cell>
          <cell r="CI163">
            <v>5.75</v>
          </cell>
          <cell r="CJ163">
            <v>12.5</v>
          </cell>
          <cell r="CK163">
            <v>8</v>
          </cell>
          <cell r="CL163">
            <v>12.666666666666666</v>
          </cell>
          <cell r="CM163">
            <v>11</v>
          </cell>
          <cell r="CN163">
            <v>8.5</v>
          </cell>
          <cell r="CO163">
            <v>6.25</v>
          </cell>
          <cell r="CP163">
            <v>14</v>
          </cell>
          <cell r="CQ163">
            <v>10.069444444444445</v>
          </cell>
          <cell r="CR163">
            <v>10.069442749023437</v>
          </cell>
          <cell r="CS163">
            <v>9.5833333333333339</v>
          </cell>
          <cell r="CT163">
            <v>11.041666666666666</v>
          </cell>
          <cell r="CU163">
            <v>8.3541666666666661</v>
          </cell>
          <cell r="CV163">
            <v>4.8611111111111116</v>
          </cell>
          <cell r="CW163">
            <v>8.5833333333333339</v>
          </cell>
          <cell r="CX163">
            <v>6.1805555555555545</v>
          </cell>
          <cell r="CY163">
            <v>8</v>
          </cell>
          <cell r="DA163" t="str">
            <v>GNMLIT</v>
          </cell>
          <cell r="DB163">
            <v>6.6111111111111107</v>
          </cell>
          <cell r="DC163">
            <v>11.041666666666666</v>
          </cell>
          <cell r="DD163">
            <v>11.041666666666666</v>
          </cell>
          <cell r="DE163">
            <v>4.4305555555555554</v>
          </cell>
          <cell r="DF163">
            <v>15568.75</v>
          </cell>
          <cell r="DG163">
            <v>36555999.292434447</v>
          </cell>
          <cell r="DH163">
            <v>0.99524120962472706</v>
          </cell>
          <cell r="DI163" t="str">
            <v>C</v>
          </cell>
        </row>
        <row r="164">
          <cell r="D164" t="str">
            <v>GNOLIT</v>
          </cell>
          <cell r="E164">
            <v>1410</v>
          </cell>
          <cell r="F164">
            <v>117.5</v>
          </cell>
          <cell r="G164">
            <v>117.5</v>
          </cell>
          <cell r="H164">
            <v>117.5</v>
          </cell>
          <cell r="I164">
            <v>117.5</v>
          </cell>
          <cell r="J164">
            <v>117.5</v>
          </cell>
          <cell r="K164">
            <v>177</v>
          </cell>
          <cell r="L164">
            <v>54</v>
          </cell>
          <cell r="M164">
            <v>156</v>
          </cell>
          <cell r="N164">
            <v>144</v>
          </cell>
          <cell r="O164">
            <v>63</v>
          </cell>
          <cell r="P164">
            <v>144</v>
          </cell>
          <cell r="Q164">
            <v>112</v>
          </cell>
          <cell r="R164">
            <v>122</v>
          </cell>
          <cell r="S164">
            <v>120</v>
          </cell>
          <cell r="T164">
            <v>178</v>
          </cell>
          <cell r="U164">
            <v>132</v>
          </cell>
          <cell r="V164">
            <v>105</v>
          </cell>
          <cell r="W164">
            <v>144</v>
          </cell>
          <cell r="X164">
            <v>144</v>
          </cell>
          <cell r="Y164">
            <v>158</v>
          </cell>
          <cell r="Z164">
            <v>131</v>
          </cell>
          <cell r="AA164">
            <v>163</v>
          </cell>
          <cell r="AB164">
            <v>156</v>
          </cell>
          <cell r="AC164">
            <v>137</v>
          </cell>
          <cell r="AD164">
            <v>72</v>
          </cell>
          <cell r="AE164">
            <v>138</v>
          </cell>
          <cell r="AF164">
            <v>92</v>
          </cell>
          <cell r="AG164">
            <v>160</v>
          </cell>
          <cell r="AH164">
            <v>129</v>
          </cell>
          <cell r="AI164">
            <v>96</v>
          </cell>
          <cell r="AJ164">
            <v>96</v>
          </cell>
          <cell r="AK164">
            <v>123</v>
          </cell>
          <cell r="AL164">
            <v>45</v>
          </cell>
          <cell r="AM164">
            <v>102</v>
          </cell>
          <cell r="AN164">
            <v>5</v>
          </cell>
          <cell r="AO164">
            <v>84</v>
          </cell>
          <cell r="AP164">
            <v>60</v>
          </cell>
          <cell r="AQ164">
            <v>147</v>
          </cell>
          <cell r="AR164">
            <v>81</v>
          </cell>
          <cell r="AS164">
            <v>127</v>
          </cell>
          <cell r="AT164">
            <v>134</v>
          </cell>
          <cell r="AU164">
            <v>120</v>
          </cell>
          <cell r="AV164">
            <v>89</v>
          </cell>
          <cell r="AW164">
            <v>162.48000000000002</v>
          </cell>
          <cell r="AX164">
            <v>118.91333333333334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14.75</v>
          </cell>
          <cell r="BE164">
            <v>4.5</v>
          </cell>
          <cell r="BF164">
            <v>13</v>
          </cell>
          <cell r="BG164">
            <v>12</v>
          </cell>
          <cell r="BH164">
            <v>5.25</v>
          </cell>
          <cell r="BI164">
            <v>12</v>
          </cell>
          <cell r="BJ164">
            <v>9.3333333333333339</v>
          </cell>
          <cell r="BK164">
            <v>10.166666666666666</v>
          </cell>
          <cell r="BL164">
            <v>10</v>
          </cell>
          <cell r="BM164">
            <v>14.833333333333334</v>
          </cell>
          <cell r="BN164">
            <v>11</v>
          </cell>
          <cell r="BO164">
            <v>8.75</v>
          </cell>
          <cell r="BP164">
            <v>12</v>
          </cell>
          <cell r="BQ164">
            <v>12</v>
          </cell>
          <cell r="BR164">
            <v>13.166666666666666</v>
          </cell>
          <cell r="BS164">
            <v>10.916666666666666</v>
          </cell>
          <cell r="BT164">
            <v>13.583333333333334</v>
          </cell>
          <cell r="BU164">
            <v>13</v>
          </cell>
          <cell r="BV164">
            <v>11.416666666666666</v>
          </cell>
          <cell r="BW164">
            <v>6</v>
          </cell>
          <cell r="BX164">
            <v>11.5</v>
          </cell>
          <cell r="BY164">
            <v>7.666666666666667</v>
          </cell>
          <cell r="BZ164">
            <v>13.333333333333334</v>
          </cell>
          <cell r="CA164">
            <v>10.75</v>
          </cell>
          <cell r="CB164">
            <v>8</v>
          </cell>
          <cell r="CC164">
            <v>8</v>
          </cell>
          <cell r="CD164">
            <v>10.25</v>
          </cell>
          <cell r="CE164">
            <v>3.75</v>
          </cell>
          <cell r="CF164">
            <v>8.5</v>
          </cell>
          <cell r="CG164">
            <v>0.41666666666666669</v>
          </cell>
          <cell r="CH164">
            <v>7</v>
          </cell>
          <cell r="CI164">
            <v>5</v>
          </cell>
          <cell r="CJ164">
            <v>12.25</v>
          </cell>
          <cell r="CK164">
            <v>6.75</v>
          </cell>
          <cell r="CL164">
            <v>10.583333333333334</v>
          </cell>
          <cell r="CM164">
            <v>11.166666666666666</v>
          </cell>
          <cell r="CN164">
            <v>10</v>
          </cell>
          <cell r="CO164">
            <v>7.416666666666667</v>
          </cell>
          <cell r="CP164">
            <v>13.540000000000001</v>
          </cell>
          <cell r="CQ164">
            <v>9.9094444444444445</v>
          </cell>
          <cell r="CR164">
            <v>9.9094390869140625</v>
          </cell>
          <cell r="CS164">
            <v>10.318888888888891</v>
          </cell>
          <cell r="CT164">
            <v>10.1875</v>
          </cell>
          <cell r="CU164">
            <v>8.0311111111111124</v>
          </cell>
          <cell r="CV164">
            <v>4.3680555555555545</v>
          </cell>
          <cell r="CW164">
            <v>9.5277777777777768</v>
          </cell>
          <cell r="CX164">
            <v>5.8194444444444455</v>
          </cell>
          <cell r="CY164">
            <v>7.7569444444444455</v>
          </cell>
          <cell r="DA164" t="str">
            <v>GNOLIT</v>
          </cell>
          <cell r="DB164">
            <v>7.333333333333333</v>
          </cell>
          <cell r="DC164">
            <v>10.1875</v>
          </cell>
          <cell r="DD164">
            <v>10.1875</v>
          </cell>
          <cell r="DE164">
            <v>2.854166666666667</v>
          </cell>
          <cell r="DF164">
            <v>14364.375</v>
          </cell>
          <cell r="DG164">
            <v>36570363.667434447</v>
          </cell>
          <cell r="DH164">
            <v>0.99563228135651427</v>
          </cell>
          <cell r="DI164" t="str">
            <v>C</v>
          </cell>
        </row>
        <row r="165">
          <cell r="D165" t="str">
            <v>GNE500</v>
          </cell>
          <cell r="E165">
            <v>720</v>
          </cell>
          <cell r="F165">
            <v>60</v>
          </cell>
          <cell r="G165">
            <v>60</v>
          </cell>
          <cell r="H165">
            <v>60</v>
          </cell>
          <cell r="I165">
            <v>60</v>
          </cell>
          <cell r="J165">
            <v>60</v>
          </cell>
          <cell r="K165">
            <v>198</v>
          </cell>
          <cell r="L165">
            <v>177</v>
          </cell>
          <cell r="M165">
            <v>114</v>
          </cell>
          <cell r="N165">
            <v>150</v>
          </cell>
          <cell r="O165">
            <v>150</v>
          </cell>
          <cell r="P165">
            <v>158</v>
          </cell>
          <cell r="Q165">
            <v>210</v>
          </cell>
          <cell r="R165">
            <v>102</v>
          </cell>
          <cell r="S165">
            <v>212</v>
          </cell>
          <cell r="T165">
            <v>143</v>
          </cell>
          <cell r="U165">
            <v>153</v>
          </cell>
          <cell r="V165">
            <v>120</v>
          </cell>
          <cell r="W165">
            <v>143</v>
          </cell>
          <cell r="X165">
            <v>147</v>
          </cell>
          <cell r="Y165">
            <v>138</v>
          </cell>
          <cell r="Z165">
            <v>261</v>
          </cell>
          <cell r="AA165">
            <v>111</v>
          </cell>
          <cell r="AB165">
            <v>179</v>
          </cell>
          <cell r="AC165">
            <v>192</v>
          </cell>
          <cell r="AD165">
            <v>38</v>
          </cell>
          <cell r="AE165">
            <v>117</v>
          </cell>
          <cell r="AF165">
            <v>162</v>
          </cell>
          <cell r="AG165">
            <v>165</v>
          </cell>
          <cell r="AH165">
            <v>153</v>
          </cell>
          <cell r="AI165">
            <v>75</v>
          </cell>
          <cell r="AJ165">
            <v>90</v>
          </cell>
          <cell r="AK165">
            <v>132</v>
          </cell>
          <cell r="AL165">
            <v>98</v>
          </cell>
          <cell r="AM165">
            <v>179</v>
          </cell>
          <cell r="AN165">
            <v>115</v>
          </cell>
          <cell r="AO165">
            <v>108</v>
          </cell>
          <cell r="AP165">
            <v>93</v>
          </cell>
          <cell r="AQ165">
            <v>138</v>
          </cell>
          <cell r="AR165">
            <v>85</v>
          </cell>
          <cell r="AS165">
            <v>122</v>
          </cell>
          <cell r="AT165">
            <v>108</v>
          </cell>
          <cell r="AU165">
            <v>120</v>
          </cell>
          <cell r="AV165">
            <v>120</v>
          </cell>
          <cell r="AW165">
            <v>168</v>
          </cell>
          <cell r="AX165">
            <v>120.5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16.5</v>
          </cell>
          <cell r="BE165">
            <v>14.75</v>
          </cell>
          <cell r="BF165">
            <v>9.5</v>
          </cell>
          <cell r="BG165">
            <v>12.5</v>
          </cell>
          <cell r="BH165">
            <v>12.5</v>
          </cell>
          <cell r="BI165">
            <v>13.166666666666666</v>
          </cell>
          <cell r="BJ165">
            <v>17.5</v>
          </cell>
          <cell r="BK165">
            <v>8.5</v>
          </cell>
          <cell r="BL165">
            <v>17.666666666666668</v>
          </cell>
          <cell r="BM165">
            <v>11.916666666666666</v>
          </cell>
          <cell r="BN165">
            <v>12.75</v>
          </cell>
          <cell r="BO165">
            <v>10</v>
          </cell>
          <cell r="BP165">
            <v>11.916666666666666</v>
          </cell>
          <cell r="BQ165">
            <v>12.25</v>
          </cell>
          <cell r="BR165">
            <v>11.5</v>
          </cell>
          <cell r="BS165">
            <v>21.75</v>
          </cell>
          <cell r="BT165">
            <v>9.25</v>
          </cell>
          <cell r="BU165">
            <v>14.916666666666666</v>
          </cell>
          <cell r="BV165">
            <v>16</v>
          </cell>
          <cell r="BW165">
            <v>3.1666666666666665</v>
          </cell>
          <cell r="BX165">
            <v>9.75</v>
          </cell>
          <cell r="BY165">
            <v>13.5</v>
          </cell>
          <cell r="BZ165">
            <v>13.75</v>
          </cell>
          <cell r="CA165">
            <v>12.75</v>
          </cell>
          <cell r="CB165">
            <v>6.25</v>
          </cell>
          <cell r="CC165">
            <v>7.5</v>
          </cell>
          <cell r="CD165">
            <v>11</v>
          </cell>
          <cell r="CE165">
            <v>8.1666666666666661</v>
          </cell>
          <cell r="CF165">
            <v>14.916666666666666</v>
          </cell>
          <cell r="CG165">
            <v>9.5833333333333339</v>
          </cell>
          <cell r="CH165">
            <v>9</v>
          </cell>
          <cell r="CI165">
            <v>7.75</v>
          </cell>
          <cell r="CJ165">
            <v>11.5</v>
          </cell>
          <cell r="CK165">
            <v>7.083333333333333</v>
          </cell>
          <cell r="CL165">
            <v>10.166666666666666</v>
          </cell>
          <cell r="CM165">
            <v>9</v>
          </cell>
          <cell r="CN165">
            <v>10</v>
          </cell>
          <cell r="CO165">
            <v>10</v>
          </cell>
          <cell r="CP165">
            <v>14</v>
          </cell>
          <cell r="CQ165">
            <v>10.041666666666666</v>
          </cell>
          <cell r="CR165">
            <v>10.041664123535156</v>
          </cell>
          <cell r="CS165">
            <v>11.333333333333334</v>
          </cell>
          <cell r="CT165">
            <v>9.4375</v>
          </cell>
          <cell r="CU165">
            <v>10.097222222222223</v>
          </cell>
          <cell r="CV165">
            <v>-0.63194444444444464</v>
          </cell>
          <cell r="CW165">
            <v>9.6666666666666661</v>
          </cell>
          <cell r="CX165">
            <v>10.069444444444445</v>
          </cell>
          <cell r="CY165">
            <v>9.8472222222222214</v>
          </cell>
          <cell r="DA165" t="str">
            <v>GNE500</v>
          </cell>
          <cell r="DB165">
            <v>8.8888888888888893</v>
          </cell>
          <cell r="DC165">
            <v>10.069444444444445</v>
          </cell>
          <cell r="DD165">
            <v>10.069444444444445</v>
          </cell>
          <cell r="DE165">
            <v>1.1805555555555554</v>
          </cell>
          <cell r="DF165">
            <v>7250</v>
          </cell>
          <cell r="DG165">
            <v>36577613.667434447</v>
          </cell>
          <cell r="DH165">
            <v>0.9958296634253796</v>
          </cell>
          <cell r="DI165" t="str">
            <v>C</v>
          </cell>
        </row>
        <row r="166">
          <cell r="D166" t="str">
            <v>ENS250</v>
          </cell>
          <cell r="E166">
            <v>1872</v>
          </cell>
          <cell r="F166">
            <v>39</v>
          </cell>
          <cell r="G166">
            <v>39</v>
          </cell>
          <cell r="H166">
            <v>39</v>
          </cell>
          <cell r="I166">
            <v>39</v>
          </cell>
          <cell r="J166">
            <v>39</v>
          </cell>
          <cell r="K166">
            <v>39</v>
          </cell>
          <cell r="L166">
            <v>39</v>
          </cell>
          <cell r="M166">
            <v>39</v>
          </cell>
          <cell r="N166">
            <v>39</v>
          </cell>
          <cell r="O166">
            <v>39</v>
          </cell>
          <cell r="P166">
            <v>39</v>
          </cell>
          <cell r="Q166">
            <v>39</v>
          </cell>
          <cell r="R166">
            <v>39</v>
          </cell>
          <cell r="S166">
            <v>39</v>
          </cell>
          <cell r="T166">
            <v>39</v>
          </cell>
          <cell r="U166">
            <v>39</v>
          </cell>
          <cell r="V166">
            <v>39</v>
          </cell>
          <cell r="W166">
            <v>39</v>
          </cell>
          <cell r="X166">
            <v>39</v>
          </cell>
          <cell r="Y166">
            <v>39</v>
          </cell>
          <cell r="Z166">
            <v>39</v>
          </cell>
          <cell r="AA166">
            <v>39</v>
          </cell>
          <cell r="AB166">
            <v>39</v>
          </cell>
          <cell r="AC166">
            <v>39</v>
          </cell>
          <cell r="AD166">
            <v>39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974.04</v>
          </cell>
          <cell r="AV166">
            <v>912</v>
          </cell>
          <cell r="AW166">
            <v>850</v>
          </cell>
          <cell r="AX166">
            <v>456.00666666666666</v>
          </cell>
          <cell r="AY166">
            <v>456.006591796875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20.2925</v>
          </cell>
          <cell r="CO166">
            <v>19</v>
          </cell>
          <cell r="CP166">
            <v>17.708333333333332</v>
          </cell>
          <cell r="CQ166">
            <v>9.5001388888888894</v>
          </cell>
          <cell r="CS166">
            <v>19.000277777777779</v>
          </cell>
          <cell r="CT166">
            <v>0</v>
          </cell>
          <cell r="CU166">
            <v>4.7500694444444447</v>
          </cell>
          <cell r="CV166">
            <v>0</v>
          </cell>
          <cell r="CW166">
            <v>13.097500000000002</v>
          </cell>
          <cell r="CX166">
            <v>0</v>
          </cell>
          <cell r="CY166">
            <v>3.2743750000000005</v>
          </cell>
          <cell r="DA166" t="str">
            <v>ENS250</v>
          </cell>
          <cell r="DB166">
            <v>0</v>
          </cell>
          <cell r="DC166">
            <v>10</v>
          </cell>
          <cell r="DD166">
            <v>10</v>
          </cell>
          <cell r="DE166">
            <v>10</v>
          </cell>
          <cell r="DF166">
            <v>18720</v>
          </cell>
          <cell r="DG166">
            <v>36596333.667434447</v>
          </cell>
          <cell r="DH166">
            <v>0.99633931753974625</v>
          </cell>
          <cell r="DI166" t="str">
            <v>C</v>
          </cell>
        </row>
        <row r="167">
          <cell r="D167" t="str">
            <v>LBN025</v>
          </cell>
          <cell r="E167">
            <v>534.6</v>
          </cell>
          <cell r="F167">
            <v>14.3</v>
          </cell>
          <cell r="G167">
            <v>14.299995422363281</v>
          </cell>
          <cell r="H167">
            <v>14.299995422363281</v>
          </cell>
          <cell r="I167">
            <v>14.299995422363281</v>
          </cell>
          <cell r="J167">
            <v>14.299995422363281</v>
          </cell>
          <cell r="K167">
            <v>555</v>
          </cell>
          <cell r="L167">
            <v>692.99999999999989</v>
          </cell>
          <cell r="M167">
            <v>327</v>
          </cell>
          <cell r="N167">
            <v>623</v>
          </cell>
          <cell r="O167">
            <v>370</v>
          </cell>
          <cell r="P167">
            <v>575</v>
          </cell>
          <cell r="Q167">
            <v>370</v>
          </cell>
          <cell r="R167">
            <v>438.99999999999994</v>
          </cell>
          <cell r="S167">
            <v>452</v>
          </cell>
          <cell r="T167">
            <v>297</v>
          </cell>
          <cell r="U167">
            <v>461</v>
          </cell>
          <cell r="V167">
            <v>277</v>
          </cell>
          <cell r="W167">
            <v>462.99999999999994</v>
          </cell>
          <cell r="X167">
            <v>358.99999999999994</v>
          </cell>
          <cell r="Y167">
            <v>533</v>
          </cell>
          <cell r="Z167">
            <v>387</v>
          </cell>
          <cell r="AA167">
            <v>426</v>
          </cell>
          <cell r="AB167">
            <v>564.00000000000023</v>
          </cell>
          <cell r="AC167">
            <v>440.00000000000006</v>
          </cell>
          <cell r="AD167">
            <v>240</v>
          </cell>
          <cell r="AE167">
            <v>316</v>
          </cell>
          <cell r="AF167">
            <v>388.00000000000017</v>
          </cell>
          <cell r="AG167">
            <v>352</v>
          </cell>
          <cell r="AH167">
            <v>170.00000000000009</v>
          </cell>
          <cell r="AI167">
            <v>183.99999999999997</v>
          </cell>
          <cell r="AJ167">
            <v>295.00000000000006</v>
          </cell>
          <cell r="AK167">
            <v>271.99999999999989</v>
          </cell>
          <cell r="AL167">
            <v>383</v>
          </cell>
          <cell r="AM167">
            <v>250</v>
          </cell>
          <cell r="AN167">
            <v>423.99999999999994</v>
          </cell>
          <cell r="AO167">
            <v>423.99999999999994</v>
          </cell>
          <cell r="AP167">
            <v>353.99999999999994</v>
          </cell>
          <cell r="AQ167">
            <v>358</v>
          </cell>
          <cell r="AR167">
            <v>278.2</v>
          </cell>
          <cell r="AS167">
            <v>207.18181818181816</v>
          </cell>
          <cell r="AT167">
            <v>426.84265734265745</v>
          </cell>
          <cell r="AU167">
            <v>171.5223776223776</v>
          </cell>
          <cell r="AV167">
            <v>155.93706293706293</v>
          </cell>
          <cell r="AW167">
            <v>583.39510489510496</v>
          </cell>
          <cell r="AX167">
            <v>303.84650349650354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15.416666666666666</v>
          </cell>
          <cell r="BE167">
            <v>19.249999999999996</v>
          </cell>
          <cell r="BF167">
            <v>9.0833333333333339</v>
          </cell>
          <cell r="BG167">
            <v>17.305555555555557</v>
          </cell>
          <cell r="BH167">
            <v>10.277777777777779</v>
          </cell>
          <cell r="BI167">
            <v>15.972222222222221</v>
          </cell>
          <cell r="BJ167">
            <v>10.277777777777779</v>
          </cell>
          <cell r="BK167">
            <v>12.194444444444443</v>
          </cell>
          <cell r="BL167">
            <v>12.555555555555555</v>
          </cell>
          <cell r="BM167">
            <v>8.25</v>
          </cell>
          <cell r="BN167">
            <v>12.805555555555555</v>
          </cell>
          <cell r="BO167">
            <v>7.6944444444444446</v>
          </cell>
          <cell r="BP167">
            <v>12.861111111111109</v>
          </cell>
          <cell r="BQ167">
            <v>9.9722222222222214</v>
          </cell>
          <cell r="BR167">
            <v>14.805555555555555</v>
          </cell>
          <cell r="BS167">
            <v>10.75</v>
          </cell>
          <cell r="BT167">
            <v>11.833333333333334</v>
          </cell>
          <cell r="BU167">
            <v>15.666666666666673</v>
          </cell>
          <cell r="BV167">
            <v>12.222222222222223</v>
          </cell>
          <cell r="BW167">
            <v>6.666666666666667</v>
          </cell>
          <cell r="BX167">
            <v>8.7777777777777786</v>
          </cell>
          <cell r="BY167">
            <v>10.777777777777782</v>
          </cell>
          <cell r="BZ167">
            <v>9.7777777777777786</v>
          </cell>
          <cell r="CA167">
            <v>4.722222222222225</v>
          </cell>
          <cell r="CB167">
            <v>5.1111111111111107</v>
          </cell>
          <cell r="CC167">
            <v>8.1944444444444464</v>
          </cell>
          <cell r="CD167">
            <v>7.5555555555555527</v>
          </cell>
          <cell r="CE167">
            <v>10.638888888888889</v>
          </cell>
          <cell r="CF167">
            <v>6.9444444444444446</v>
          </cell>
          <cell r="CG167">
            <v>11.777777777777777</v>
          </cell>
          <cell r="CH167">
            <v>11.777777777777777</v>
          </cell>
          <cell r="CI167">
            <v>9.8333333333333321</v>
          </cell>
          <cell r="CJ167">
            <v>9.9444444444444446</v>
          </cell>
          <cell r="CK167">
            <v>7.7277777777777779</v>
          </cell>
          <cell r="CL167">
            <v>5.7550505050505043</v>
          </cell>
          <cell r="CM167">
            <v>11.856740481740484</v>
          </cell>
          <cell r="CN167">
            <v>4.7645104895104886</v>
          </cell>
          <cell r="CO167">
            <v>4.3315850815850814</v>
          </cell>
          <cell r="CP167">
            <v>16.205419580419584</v>
          </cell>
          <cell r="CQ167">
            <v>8.4401806526806524</v>
          </cell>
          <cell r="CR167">
            <v>8.4401779174804687</v>
          </cell>
          <cell r="CS167">
            <v>8.4338383838383848</v>
          </cell>
          <cell r="CT167">
            <v>8.8210033022533025</v>
          </cell>
          <cell r="CU167">
            <v>9.2964792152292155</v>
          </cell>
          <cell r="CV167">
            <v>-0.93362632737632545</v>
          </cell>
          <cell r="CW167">
            <v>6.984278684278685</v>
          </cell>
          <cell r="CX167">
            <v>9.754629629629628</v>
          </cell>
          <cell r="CY167">
            <v>8.5756572131572124</v>
          </cell>
          <cell r="DA167" t="str">
            <v>LBN025</v>
          </cell>
          <cell r="DB167">
            <v>8.7962962962962958</v>
          </cell>
          <cell r="DC167">
            <v>9.754629629629628</v>
          </cell>
          <cell r="DD167">
            <v>9.754629629629628</v>
          </cell>
          <cell r="DE167">
            <v>0.95833333333333215</v>
          </cell>
          <cell r="DF167">
            <v>5214.8249999999989</v>
          </cell>
          <cell r="DG167">
            <v>36601548.492434449</v>
          </cell>
          <cell r="DH167">
            <v>0.99648129173936983</v>
          </cell>
          <cell r="DI167" t="str">
            <v>C</v>
          </cell>
        </row>
        <row r="168">
          <cell r="D168" t="str">
            <v>LBN025</v>
          </cell>
          <cell r="E168">
            <v>534.6</v>
          </cell>
          <cell r="F168">
            <v>14.3</v>
          </cell>
          <cell r="G168">
            <v>14.299995422363281</v>
          </cell>
          <cell r="H168">
            <v>14.299995422363281</v>
          </cell>
          <cell r="I168">
            <v>14.299995422363281</v>
          </cell>
          <cell r="J168">
            <v>14.299995422363281</v>
          </cell>
          <cell r="K168">
            <v>14.299995422363281</v>
          </cell>
          <cell r="L168">
            <v>14.299995422363281</v>
          </cell>
          <cell r="M168">
            <v>14.299995422363281</v>
          </cell>
          <cell r="N168">
            <v>14.299995422363281</v>
          </cell>
          <cell r="O168">
            <v>14.299995422363281</v>
          </cell>
          <cell r="P168">
            <v>14.299995422363281</v>
          </cell>
          <cell r="Q168">
            <v>14.299995422363281</v>
          </cell>
          <cell r="R168">
            <v>14.299995422363281</v>
          </cell>
          <cell r="S168">
            <v>14.299995422363281</v>
          </cell>
          <cell r="T168">
            <v>14.299995422363281</v>
          </cell>
          <cell r="U168">
            <v>14.299995422363281</v>
          </cell>
          <cell r="V168">
            <v>14.299995422363281</v>
          </cell>
          <cell r="W168">
            <v>14.299995422363281</v>
          </cell>
          <cell r="X168">
            <v>14.299995422363281</v>
          </cell>
          <cell r="Y168">
            <v>14.299995422363281</v>
          </cell>
          <cell r="Z168">
            <v>14.299995422363281</v>
          </cell>
          <cell r="AA168">
            <v>14.299995422363281</v>
          </cell>
          <cell r="AB168">
            <v>14.299995422363281</v>
          </cell>
          <cell r="AC168">
            <v>14.299995422363281</v>
          </cell>
          <cell r="AD168">
            <v>14.299995422363281</v>
          </cell>
          <cell r="AE168">
            <v>316</v>
          </cell>
          <cell r="AF168">
            <v>388.00000000000017</v>
          </cell>
          <cell r="AG168">
            <v>352</v>
          </cell>
          <cell r="AH168">
            <v>170.00000000000009</v>
          </cell>
          <cell r="AI168">
            <v>183.99999999999997</v>
          </cell>
          <cell r="AJ168">
            <v>295.00000000000006</v>
          </cell>
          <cell r="AK168">
            <v>271.99999999999989</v>
          </cell>
          <cell r="AL168">
            <v>383</v>
          </cell>
          <cell r="AM168">
            <v>250</v>
          </cell>
          <cell r="AN168">
            <v>423.99999999999994</v>
          </cell>
          <cell r="AO168">
            <v>423.99999999999994</v>
          </cell>
          <cell r="AP168">
            <v>353.99999999999994</v>
          </cell>
          <cell r="AQ168">
            <v>358</v>
          </cell>
          <cell r="AR168">
            <v>278.2</v>
          </cell>
          <cell r="AS168">
            <v>207.18181818181816</v>
          </cell>
          <cell r="AT168">
            <v>426.84265734265745</v>
          </cell>
          <cell r="AU168">
            <v>171.5223776223776</v>
          </cell>
          <cell r="AV168">
            <v>155.93706293706293</v>
          </cell>
          <cell r="AW168">
            <v>583.39510489510496</v>
          </cell>
          <cell r="AX168">
            <v>303.84650349650354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8.7777777777777786</v>
          </cell>
          <cell r="BY168">
            <v>10.777777777777782</v>
          </cell>
          <cell r="BZ168">
            <v>9.7777777777777786</v>
          </cell>
          <cell r="CA168">
            <v>4.722222222222225</v>
          </cell>
          <cell r="CB168">
            <v>5.1111111111111107</v>
          </cell>
          <cell r="CC168">
            <v>8.1944444444444464</v>
          </cell>
          <cell r="CD168">
            <v>7.5555555555555527</v>
          </cell>
          <cell r="CE168">
            <v>10.638888888888889</v>
          </cell>
          <cell r="CF168">
            <v>6.9444444444444446</v>
          </cell>
          <cell r="CG168">
            <v>11.777777777777777</v>
          </cell>
          <cell r="CH168">
            <v>11.777777777777777</v>
          </cell>
          <cell r="CI168">
            <v>9.8333333333333321</v>
          </cell>
          <cell r="CJ168">
            <v>9.9444444444444446</v>
          </cell>
          <cell r="CK168">
            <v>7.7277777777777779</v>
          </cell>
          <cell r="CL168">
            <v>5.7550505050505043</v>
          </cell>
          <cell r="CM168">
            <v>11.856740481740484</v>
          </cell>
          <cell r="CN168">
            <v>4.7645104895104886</v>
          </cell>
          <cell r="CO168">
            <v>4.3315850815850814</v>
          </cell>
          <cell r="CP168">
            <v>16.205419580419584</v>
          </cell>
          <cell r="CQ168">
            <v>8.4401806526806524</v>
          </cell>
          <cell r="CS168">
            <v>8.4338383838383848</v>
          </cell>
          <cell r="CT168">
            <v>8.8210033022533025</v>
          </cell>
          <cell r="CU168">
            <v>9.2964792152292155</v>
          </cell>
          <cell r="CV168">
            <v>-0.93362632737632545</v>
          </cell>
          <cell r="CW168">
            <v>6.984278684278685</v>
          </cell>
          <cell r="CX168">
            <v>9.754629629629628</v>
          </cell>
          <cell r="CY168">
            <v>8.5756572131572124</v>
          </cell>
          <cell r="DA168" t="str">
            <v>LBN025</v>
          </cell>
          <cell r="DB168">
            <v>8.7962962962962958</v>
          </cell>
          <cell r="DC168">
            <v>9.754629629629628</v>
          </cell>
          <cell r="DD168">
            <v>9.754629629629628</v>
          </cell>
          <cell r="DE168">
            <v>0.95833333333333215</v>
          </cell>
          <cell r="DF168">
            <v>5214.8249999999989</v>
          </cell>
          <cell r="DG168">
            <v>36606763.317434452</v>
          </cell>
          <cell r="DH168">
            <v>0.99662326593899342</v>
          </cell>
          <cell r="DI168" t="str">
            <v>C</v>
          </cell>
        </row>
        <row r="169">
          <cell r="D169" t="str">
            <v>GNM500</v>
          </cell>
          <cell r="E169">
            <v>720</v>
          </cell>
          <cell r="F169">
            <v>60</v>
          </cell>
          <cell r="G169">
            <v>60</v>
          </cell>
          <cell r="H169">
            <v>60</v>
          </cell>
          <cell r="I169">
            <v>60</v>
          </cell>
          <cell r="J169">
            <v>60</v>
          </cell>
          <cell r="K169">
            <v>120</v>
          </cell>
          <cell r="L169">
            <v>102</v>
          </cell>
          <cell r="M169">
            <v>60</v>
          </cell>
          <cell r="N169">
            <v>87</v>
          </cell>
          <cell r="O169">
            <v>81</v>
          </cell>
          <cell r="P169">
            <v>114</v>
          </cell>
          <cell r="Q169">
            <v>120</v>
          </cell>
          <cell r="R169">
            <v>90</v>
          </cell>
          <cell r="S169">
            <v>122</v>
          </cell>
          <cell r="T169">
            <v>114</v>
          </cell>
          <cell r="U169">
            <v>74</v>
          </cell>
          <cell r="V169">
            <v>100</v>
          </cell>
          <cell r="W169">
            <v>119</v>
          </cell>
          <cell r="X169">
            <v>129</v>
          </cell>
          <cell r="Y169">
            <v>141</v>
          </cell>
          <cell r="Z169">
            <v>105</v>
          </cell>
          <cell r="AA169">
            <v>62</v>
          </cell>
          <cell r="AB169">
            <v>126</v>
          </cell>
          <cell r="AC169">
            <v>78</v>
          </cell>
          <cell r="AD169">
            <v>47</v>
          </cell>
          <cell r="AE169">
            <v>111</v>
          </cell>
          <cell r="AF169">
            <v>111</v>
          </cell>
          <cell r="AG169">
            <v>108</v>
          </cell>
          <cell r="AH169">
            <v>111</v>
          </cell>
          <cell r="AI169">
            <v>102</v>
          </cell>
          <cell r="AJ169">
            <v>46</v>
          </cell>
          <cell r="AK169">
            <v>35</v>
          </cell>
          <cell r="AL169">
            <v>35</v>
          </cell>
          <cell r="AM169">
            <v>136</v>
          </cell>
          <cell r="AN169">
            <v>52</v>
          </cell>
          <cell r="AO169">
            <v>103</v>
          </cell>
          <cell r="AP169">
            <v>87</v>
          </cell>
          <cell r="AQ169">
            <v>150</v>
          </cell>
          <cell r="AR169">
            <v>102</v>
          </cell>
          <cell r="AS169">
            <v>47</v>
          </cell>
          <cell r="AT169">
            <v>96</v>
          </cell>
          <cell r="AU169">
            <v>54</v>
          </cell>
          <cell r="AV169">
            <v>54</v>
          </cell>
          <cell r="AW169">
            <v>144</v>
          </cell>
          <cell r="AX169">
            <v>82.833333333333329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10</v>
          </cell>
          <cell r="BE169">
            <v>8.5</v>
          </cell>
          <cell r="BF169">
            <v>5</v>
          </cell>
          <cell r="BG169">
            <v>7.25</v>
          </cell>
          <cell r="BH169">
            <v>6.75</v>
          </cell>
          <cell r="BI169">
            <v>9.5</v>
          </cell>
          <cell r="BJ169">
            <v>10</v>
          </cell>
          <cell r="BK169">
            <v>7.5</v>
          </cell>
          <cell r="BL169">
            <v>10.166666666666666</v>
          </cell>
          <cell r="BM169">
            <v>9.5</v>
          </cell>
          <cell r="BN169">
            <v>6.166666666666667</v>
          </cell>
          <cell r="BO169">
            <v>8.3333333333333339</v>
          </cell>
          <cell r="BP169">
            <v>9.9166666666666661</v>
          </cell>
          <cell r="BQ169">
            <v>10.75</v>
          </cell>
          <cell r="BR169">
            <v>11.75</v>
          </cell>
          <cell r="BS169">
            <v>8.75</v>
          </cell>
          <cell r="BT169">
            <v>5.166666666666667</v>
          </cell>
          <cell r="BU169">
            <v>10.5</v>
          </cell>
          <cell r="BV169">
            <v>6.5</v>
          </cell>
          <cell r="BW169">
            <v>3.9166666666666665</v>
          </cell>
          <cell r="BX169">
            <v>9.25</v>
          </cell>
          <cell r="BY169">
            <v>9.25</v>
          </cell>
          <cell r="BZ169">
            <v>9</v>
          </cell>
          <cell r="CA169">
            <v>9.25</v>
          </cell>
          <cell r="CB169">
            <v>8.5</v>
          </cell>
          <cell r="CC169">
            <v>3.8333333333333335</v>
          </cell>
          <cell r="CD169">
            <v>2.9166666666666665</v>
          </cell>
          <cell r="CE169">
            <v>2.9166666666666665</v>
          </cell>
          <cell r="CF169">
            <v>11.333333333333334</v>
          </cell>
          <cell r="CG169">
            <v>4.333333333333333</v>
          </cell>
          <cell r="CH169">
            <v>8.5833333333333339</v>
          </cell>
          <cell r="CI169">
            <v>7.25</v>
          </cell>
          <cell r="CJ169">
            <v>12.5</v>
          </cell>
          <cell r="CK169">
            <v>8.5</v>
          </cell>
          <cell r="CL169">
            <v>3.9166666666666665</v>
          </cell>
          <cell r="CM169">
            <v>8</v>
          </cell>
          <cell r="CN169">
            <v>4.5</v>
          </cell>
          <cell r="CO169">
            <v>4.5</v>
          </cell>
          <cell r="CP169">
            <v>12</v>
          </cell>
          <cell r="CQ169">
            <v>6.9027777777777777</v>
          </cell>
          <cell r="CR169">
            <v>6.9027748107910156</v>
          </cell>
          <cell r="CS169">
            <v>7</v>
          </cell>
          <cell r="CT169">
            <v>8.2291666666666679</v>
          </cell>
          <cell r="CU169">
            <v>7.3611111111111107</v>
          </cell>
          <cell r="CV169">
            <v>2.0069444444444455</v>
          </cell>
          <cell r="CW169">
            <v>5.666666666666667</v>
          </cell>
          <cell r="CX169">
            <v>6.2222222222222223</v>
          </cell>
          <cell r="CY169">
            <v>6.604166666666667</v>
          </cell>
          <cell r="DA169" t="str">
            <v>GNM500</v>
          </cell>
          <cell r="DB169">
            <v>3.2222222222222223</v>
          </cell>
          <cell r="DC169">
            <v>8.2291666666666679</v>
          </cell>
          <cell r="DD169">
            <v>8.2291666666666679</v>
          </cell>
          <cell r="DE169">
            <v>5.0069444444444455</v>
          </cell>
          <cell r="DF169">
            <v>5925.0000000000009</v>
          </cell>
          <cell r="DG169">
            <v>36612688.317434452</v>
          </cell>
          <cell r="DH169">
            <v>0.99678457473320403</v>
          </cell>
          <cell r="DI169" t="str">
            <v>C</v>
          </cell>
        </row>
        <row r="170">
          <cell r="D170" t="str">
            <v>LNE025</v>
          </cell>
          <cell r="E170">
            <v>534.6</v>
          </cell>
          <cell r="F170">
            <v>14.3</v>
          </cell>
          <cell r="G170">
            <v>14.299995422363281</v>
          </cell>
          <cell r="H170">
            <v>14.299995422363281</v>
          </cell>
          <cell r="I170">
            <v>14.299995422363281</v>
          </cell>
          <cell r="J170">
            <v>14.299995422363281</v>
          </cell>
          <cell r="K170">
            <v>260</v>
          </cell>
          <cell r="L170">
            <v>445</v>
          </cell>
          <cell r="M170">
            <v>258</v>
          </cell>
          <cell r="N170">
            <v>433.99999999999994</v>
          </cell>
          <cell r="O170">
            <v>231</v>
          </cell>
          <cell r="P170">
            <v>645.99999999999989</v>
          </cell>
          <cell r="Q170">
            <v>85.999999999999986</v>
          </cell>
          <cell r="R170">
            <v>372</v>
          </cell>
          <cell r="S170">
            <v>395</v>
          </cell>
          <cell r="T170">
            <v>157</v>
          </cell>
          <cell r="U170">
            <v>183.99999999999997</v>
          </cell>
          <cell r="V170">
            <v>170</v>
          </cell>
          <cell r="W170">
            <v>662.99999999999989</v>
          </cell>
          <cell r="X170">
            <v>193</v>
          </cell>
          <cell r="Y170">
            <v>451</v>
          </cell>
          <cell r="Z170">
            <v>206</v>
          </cell>
          <cell r="AA170">
            <v>276</v>
          </cell>
          <cell r="AB170">
            <v>321.00000000000011</v>
          </cell>
          <cell r="AC170">
            <v>323.99999999999994</v>
          </cell>
          <cell r="AD170">
            <v>155.99999999999997</v>
          </cell>
          <cell r="AE170">
            <v>204.00000000000003</v>
          </cell>
          <cell r="AF170">
            <v>100.99999999999997</v>
          </cell>
          <cell r="AG170">
            <v>165</v>
          </cell>
          <cell r="AH170">
            <v>116.99999999999997</v>
          </cell>
          <cell r="AI170">
            <v>135.99930069930068</v>
          </cell>
          <cell r="AJ170">
            <v>172.99999999999997</v>
          </cell>
          <cell r="AK170">
            <v>315.99999999999994</v>
          </cell>
          <cell r="AL170">
            <v>253.00000000000003</v>
          </cell>
          <cell r="AM170">
            <v>317</v>
          </cell>
          <cell r="AN170">
            <v>387.00000000000006</v>
          </cell>
          <cell r="AO170">
            <v>99.999999999999986</v>
          </cell>
          <cell r="AP170">
            <v>353</v>
          </cell>
          <cell r="AQ170">
            <v>255</v>
          </cell>
          <cell r="AR170">
            <v>296.48041958041955</v>
          </cell>
          <cell r="AS170">
            <v>150.92027972027969</v>
          </cell>
          <cell r="AT170">
            <v>226.70000000000005</v>
          </cell>
          <cell r="AU170">
            <v>155.52097902097901</v>
          </cell>
          <cell r="AV170">
            <v>178.36363636363637</v>
          </cell>
          <cell r="AW170">
            <v>417.59790209790219</v>
          </cell>
          <cell r="AX170">
            <v>237.59720279720281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7.2222222222222223</v>
          </cell>
          <cell r="BE170">
            <v>12.361111111111111</v>
          </cell>
          <cell r="BF170">
            <v>7.166666666666667</v>
          </cell>
          <cell r="BG170">
            <v>12.055555555555554</v>
          </cell>
          <cell r="BH170">
            <v>6.416666666666667</v>
          </cell>
          <cell r="BI170">
            <v>17.944444444444443</v>
          </cell>
          <cell r="BJ170">
            <v>2.3888888888888884</v>
          </cell>
          <cell r="BK170">
            <v>10.333333333333334</v>
          </cell>
          <cell r="BL170">
            <v>10.972222222222221</v>
          </cell>
          <cell r="BM170">
            <v>4.3611111111111107</v>
          </cell>
          <cell r="BN170">
            <v>5.1111111111111107</v>
          </cell>
          <cell r="BO170">
            <v>4.7222222222222223</v>
          </cell>
          <cell r="BP170">
            <v>18.416666666666664</v>
          </cell>
          <cell r="BQ170">
            <v>5.3611111111111107</v>
          </cell>
          <cell r="BR170">
            <v>12.527777777777779</v>
          </cell>
          <cell r="BS170">
            <v>5.7222222222222223</v>
          </cell>
          <cell r="BT170">
            <v>7.666666666666667</v>
          </cell>
          <cell r="BU170">
            <v>8.9166666666666696</v>
          </cell>
          <cell r="BV170">
            <v>8.9999999999999982</v>
          </cell>
          <cell r="BW170">
            <v>4.3333333333333321</v>
          </cell>
          <cell r="BX170">
            <v>5.6666666666666679</v>
          </cell>
          <cell r="BY170">
            <v>2.8055555555555549</v>
          </cell>
          <cell r="BZ170">
            <v>4.583333333333333</v>
          </cell>
          <cell r="CA170">
            <v>3.2499999999999991</v>
          </cell>
          <cell r="CB170">
            <v>3.7777583527583523</v>
          </cell>
          <cell r="CC170">
            <v>4.8055555555555545</v>
          </cell>
          <cell r="CD170">
            <v>8.7777777777777768</v>
          </cell>
          <cell r="CE170">
            <v>7.0277777777777786</v>
          </cell>
          <cell r="CF170">
            <v>8.8055555555555554</v>
          </cell>
          <cell r="CG170">
            <v>10.750000000000002</v>
          </cell>
          <cell r="CH170">
            <v>2.7777777777777772</v>
          </cell>
          <cell r="CI170">
            <v>9.8055555555555554</v>
          </cell>
          <cell r="CJ170">
            <v>7.083333333333333</v>
          </cell>
          <cell r="CK170">
            <v>8.2355672105672095</v>
          </cell>
          <cell r="CL170">
            <v>4.1922299922299917</v>
          </cell>
          <cell r="CM170">
            <v>6.2972222222222234</v>
          </cell>
          <cell r="CN170">
            <v>4.3200271950271949</v>
          </cell>
          <cell r="CO170">
            <v>4.954545454545455</v>
          </cell>
          <cell r="CP170">
            <v>11.599941724941727</v>
          </cell>
          <cell r="CQ170">
            <v>6.5999222999223006</v>
          </cell>
          <cell r="CR170">
            <v>6.5999221801757813</v>
          </cell>
          <cell r="CS170">
            <v>6.9581714581714591</v>
          </cell>
          <cell r="CT170">
            <v>6.4520881895881903</v>
          </cell>
          <cell r="CU170">
            <v>7.1541278166278168</v>
          </cell>
          <cell r="CV170">
            <v>-1.5386525511525511</v>
          </cell>
          <cell r="CW170">
            <v>5.1905982905982908</v>
          </cell>
          <cell r="CX170">
            <v>7.9907407407407414</v>
          </cell>
          <cell r="CY170">
            <v>6.9189474876974879</v>
          </cell>
          <cell r="DA170" t="str">
            <v>LNE025</v>
          </cell>
          <cell r="DB170">
            <v>6.8703703703703694</v>
          </cell>
          <cell r="DC170">
            <v>7.9907407407407414</v>
          </cell>
          <cell r="DD170">
            <v>7.9907407407407414</v>
          </cell>
          <cell r="DE170">
            <v>1.120370370370372</v>
          </cell>
          <cell r="DF170">
            <v>4271.8500000000004</v>
          </cell>
          <cell r="DG170">
            <v>36616960.167434454</v>
          </cell>
          <cell r="DH170">
            <v>0.99690087633194646</v>
          </cell>
          <cell r="DI170" t="str">
            <v>C</v>
          </cell>
        </row>
        <row r="171">
          <cell r="D171" t="str">
            <v>GSP500</v>
          </cell>
          <cell r="E171">
            <v>1656</v>
          </cell>
          <cell r="F171">
            <v>63.25</v>
          </cell>
          <cell r="G171">
            <v>63.25</v>
          </cell>
          <cell r="H171">
            <v>63.25</v>
          </cell>
          <cell r="I171">
            <v>63.25</v>
          </cell>
          <cell r="J171">
            <v>63.25</v>
          </cell>
          <cell r="K171">
            <v>73</v>
          </cell>
          <cell r="L171">
            <v>75</v>
          </cell>
          <cell r="M171">
            <v>123</v>
          </cell>
          <cell r="N171">
            <v>119</v>
          </cell>
          <cell r="O171">
            <v>99</v>
          </cell>
          <cell r="P171">
            <v>116</v>
          </cell>
          <cell r="Q171">
            <v>60</v>
          </cell>
          <cell r="R171">
            <v>24</v>
          </cell>
          <cell r="S171">
            <v>156</v>
          </cell>
          <cell r="T171">
            <v>106</v>
          </cell>
          <cell r="U171">
            <v>149</v>
          </cell>
          <cell r="V171">
            <v>61</v>
          </cell>
          <cell r="W171">
            <v>91</v>
          </cell>
          <cell r="X171">
            <v>145</v>
          </cell>
          <cell r="Y171">
            <v>118</v>
          </cell>
          <cell r="Z171">
            <v>167</v>
          </cell>
          <cell r="AA171">
            <v>90</v>
          </cell>
          <cell r="AB171">
            <v>206</v>
          </cell>
          <cell r="AC171">
            <v>299</v>
          </cell>
          <cell r="AD171">
            <v>78</v>
          </cell>
          <cell r="AE171">
            <v>40</v>
          </cell>
          <cell r="AF171">
            <v>63</v>
          </cell>
          <cell r="AG171">
            <v>224</v>
          </cell>
          <cell r="AH171">
            <v>28.280632411067195</v>
          </cell>
          <cell r="AI171">
            <v>31.42292490118577</v>
          </cell>
          <cell r="AJ171">
            <v>79.604743083003953</v>
          </cell>
          <cell r="AK171">
            <v>193.77470355731225</v>
          </cell>
          <cell r="AL171">
            <v>87.984189723320156</v>
          </cell>
          <cell r="AM171">
            <v>248.24110671936759</v>
          </cell>
          <cell r="AN171">
            <v>91.126482213438734</v>
          </cell>
          <cell r="AO171">
            <v>207.39130434782609</v>
          </cell>
          <cell r="AP171">
            <v>191.67984189723319</v>
          </cell>
          <cell r="AQ171">
            <v>98.458498023715421</v>
          </cell>
          <cell r="AR171">
            <v>255.57312252964428</v>
          </cell>
          <cell r="AS171">
            <v>238.81422924901185</v>
          </cell>
          <cell r="AT171">
            <v>159.20901185770751</v>
          </cell>
          <cell r="AU171">
            <v>176.72727272727272</v>
          </cell>
          <cell r="AV171">
            <v>204</v>
          </cell>
          <cell r="AW171">
            <v>211.63636363636363</v>
          </cell>
          <cell r="AX171">
            <v>207.66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3.0416666666666665</v>
          </cell>
          <cell r="BE171">
            <v>3.125</v>
          </cell>
          <cell r="BF171">
            <v>5.125</v>
          </cell>
          <cell r="BG171">
            <v>4.958333333333333</v>
          </cell>
          <cell r="BH171">
            <v>4.125</v>
          </cell>
          <cell r="BI171">
            <v>4.833333333333333</v>
          </cell>
          <cell r="BJ171">
            <v>2.5</v>
          </cell>
          <cell r="BK171">
            <v>1</v>
          </cell>
          <cell r="BL171">
            <v>6.5</v>
          </cell>
          <cell r="BM171">
            <v>4.416666666666667</v>
          </cell>
          <cell r="BN171">
            <v>6.208333333333333</v>
          </cell>
          <cell r="BO171">
            <v>2.5416666666666665</v>
          </cell>
          <cell r="BP171">
            <v>3.7916666666666665</v>
          </cell>
          <cell r="BQ171">
            <v>6.041666666666667</v>
          </cell>
          <cell r="BR171">
            <v>4.916666666666667</v>
          </cell>
          <cell r="BS171">
            <v>6.958333333333333</v>
          </cell>
          <cell r="BT171">
            <v>3.75</v>
          </cell>
          <cell r="BU171">
            <v>8.5833333333333339</v>
          </cell>
          <cell r="BV171">
            <v>12.458333333333334</v>
          </cell>
          <cell r="BW171">
            <v>3.25</v>
          </cell>
          <cell r="BX171">
            <v>1.6666666666666667</v>
          </cell>
          <cell r="BY171">
            <v>2.625</v>
          </cell>
          <cell r="BZ171">
            <v>9.3333333333333339</v>
          </cell>
          <cell r="CA171">
            <v>1.1783596837944665</v>
          </cell>
          <cell r="CB171">
            <v>1.309288537549407</v>
          </cell>
          <cell r="CC171">
            <v>3.3168642951251646</v>
          </cell>
          <cell r="CD171">
            <v>8.0739459815546777</v>
          </cell>
          <cell r="CE171">
            <v>3.6660079051383399</v>
          </cell>
          <cell r="CF171">
            <v>10.343379446640316</v>
          </cell>
          <cell r="CG171">
            <v>3.7969367588932808</v>
          </cell>
          <cell r="CH171">
            <v>8.6413043478260878</v>
          </cell>
          <cell r="CI171">
            <v>7.9866600790513829</v>
          </cell>
          <cell r="CJ171">
            <v>4.1024374176548095</v>
          </cell>
          <cell r="CK171">
            <v>10.648880105401846</v>
          </cell>
          <cell r="CL171">
            <v>9.9505928853754941</v>
          </cell>
          <cell r="CM171">
            <v>6.6337088274044795</v>
          </cell>
          <cell r="CN171">
            <v>7.3636363636363633</v>
          </cell>
          <cell r="CO171">
            <v>8.5</v>
          </cell>
          <cell r="CP171">
            <v>8.8181818181818183</v>
          </cell>
          <cell r="CQ171">
            <v>8.6524999999999999</v>
          </cell>
          <cell r="CR171">
            <v>8.652496337890625</v>
          </cell>
          <cell r="CS171">
            <v>8.2272727272727266</v>
          </cell>
          <cell r="CT171">
            <v>7.833904808959157</v>
          </cell>
          <cell r="CU171">
            <v>7.5376438296003512</v>
          </cell>
          <cell r="CV171">
            <v>0.74919905577514267</v>
          </cell>
          <cell r="CW171">
            <v>7.4991150636802812</v>
          </cell>
          <cell r="CX171">
            <v>7.0847057531840143</v>
          </cell>
          <cell r="CY171">
            <v>7.4756241765480889</v>
          </cell>
          <cell r="DA171" t="str">
            <v>GSP500</v>
          </cell>
          <cell r="DB171">
            <v>5.0189393939393936</v>
          </cell>
          <cell r="DC171">
            <v>7.833904808959157</v>
          </cell>
          <cell r="DD171">
            <v>7.833904808959157</v>
          </cell>
          <cell r="DE171">
            <v>2.8149654150197634</v>
          </cell>
          <cell r="DF171">
            <v>12972.946363636363</v>
          </cell>
          <cell r="DG171">
            <v>36629933.113798089</v>
          </cell>
          <cell r="DH171">
            <v>0.99725406626195101</v>
          </cell>
          <cell r="DI171" t="str">
            <v>C</v>
          </cell>
        </row>
        <row r="172">
          <cell r="D172" t="str">
            <v>DLBLIT</v>
          </cell>
          <cell r="E172">
            <v>1536</v>
          </cell>
          <cell r="F172">
            <v>122.3</v>
          </cell>
          <cell r="G172">
            <v>122.29998779296875</v>
          </cell>
          <cell r="H172">
            <v>122.29998779296875</v>
          </cell>
          <cell r="I172">
            <v>122.29998779296875</v>
          </cell>
          <cell r="J172">
            <v>122.29998779296875</v>
          </cell>
          <cell r="K172">
            <v>114.00000000000001</v>
          </cell>
          <cell r="L172">
            <v>18</v>
          </cell>
          <cell r="M172">
            <v>47.104660670482417</v>
          </cell>
          <cell r="N172">
            <v>44</v>
          </cell>
          <cell r="O172">
            <v>65</v>
          </cell>
          <cell r="P172">
            <v>21.000000000000004</v>
          </cell>
          <cell r="Q172">
            <v>66</v>
          </cell>
          <cell r="R172">
            <v>53</v>
          </cell>
          <cell r="S172">
            <v>81</v>
          </cell>
          <cell r="T172">
            <v>12</v>
          </cell>
          <cell r="U172">
            <v>34</v>
          </cell>
          <cell r="V172">
            <v>60</v>
          </cell>
          <cell r="W172">
            <v>39</v>
          </cell>
          <cell r="X172">
            <v>35</v>
          </cell>
          <cell r="Y172">
            <v>37.000000000000007</v>
          </cell>
          <cell r="Z172">
            <v>72</v>
          </cell>
          <cell r="AA172">
            <v>66</v>
          </cell>
          <cell r="AB172">
            <v>37.000000000000007</v>
          </cell>
          <cell r="AC172">
            <v>109</v>
          </cell>
          <cell r="AD172">
            <v>71</v>
          </cell>
          <cell r="AE172">
            <v>96.999999999999986</v>
          </cell>
          <cell r="AF172">
            <v>50.999999999999993</v>
          </cell>
          <cell r="AG172">
            <v>71.999999999999986</v>
          </cell>
          <cell r="AH172">
            <v>119.00000000000001</v>
          </cell>
          <cell r="AI172">
            <v>35</v>
          </cell>
          <cell r="AJ172">
            <v>96.000000000000014</v>
          </cell>
          <cell r="AK172">
            <v>44</v>
          </cell>
          <cell r="AL172">
            <v>102</v>
          </cell>
          <cell r="AM172">
            <v>60</v>
          </cell>
          <cell r="AN172">
            <v>96.000000000000014</v>
          </cell>
          <cell r="AO172">
            <v>48</v>
          </cell>
          <cell r="AP172">
            <v>132.00000000000003</v>
          </cell>
          <cell r="AQ172">
            <v>96</v>
          </cell>
          <cell r="AR172">
            <v>90</v>
          </cell>
          <cell r="AS172">
            <v>96</v>
          </cell>
          <cell r="AT172">
            <v>87</v>
          </cell>
          <cell r="AU172">
            <v>130.69296811120196</v>
          </cell>
          <cell r="AV172">
            <v>103.61406377759607</v>
          </cell>
          <cell r="AW172">
            <v>69.076042518397387</v>
          </cell>
          <cell r="AX172">
            <v>96.063845734532563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9.5000000000000018</v>
          </cell>
          <cell r="BE172">
            <v>1.5</v>
          </cell>
          <cell r="BF172">
            <v>3.9253883892068679</v>
          </cell>
          <cell r="BG172">
            <v>3.6666666666666665</v>
          </cell>
          <cell r="BH172">
            <v>5.416666666666667</v>
          </cell>
          <cell r="BI172">
            <v>1.7500000000000002</v>
          </cell>
          <cell r="BJ172">
            <v>5.5</v>
          </cell>
          <cell r="BK172">
            <v>4.416666666666667</v>
          </cell>
          <cell r="BL172">
            <v>6.75</v>
          </cell>
          <cell r="BM172">
            <v>1</v>
          </cell>
          <cell r="BN172">
            <v>2.8333333333333335</v>
          </cell>
          <cell r="BO172">
            <v>5</v>
          </cell>
          <cell r="BP172">
            <v>3.25</v>
          </cell>
          <cell r="BQ172">
            <v>2.9166666666666665</v>
          </cell>
          <cell r="BR172">
            <v>3.0833333333333339</v>
          </cell>
          <cell r="BS172">
            <v>6</v>
          </cell>
          <cell r="BT172">
            <v>5.5</v>
          </cell>
          <cell r="BU172">
            <v>3.0833333333333339</v>
          </cell>
          <cell r="BV172">
            <v>9.0833333333333339</v>
          </cell>
          <cell r="BW172">
            <v>5.916666666666667</v>
          </cell>
          <cell r="BX172">
            <v>8.0833333333333321</v>
          </cell>
          <cell r="BY172">
            <v>4.2499999999999991</v>
          </cell>
          <cell r="BZ172">
            <v>5.9999999999999991</v>
          </cell>
          <cell r="CA172">
            <v>9.9166666666666679</v>
          </cell>
          <cell r="CB172">
            <v>2.9166666666666665</v>
          </cell>
          <cell r="CC172">
            <v>8.0000000000000018</v>
          </cell>
          <cell r="CD172">
            <v>3.6666666666666665</v>
          </cell>
          <cell r="CE172">
            <v>8.5</v>
          </cell>
          <cell r="CF172">
            <v>5</v>
          </cell>
          <cell r="CG172">
            <v>8.0000000000000018</v>
          </cell>
          <cell r="CH172">
            <v>4</v>
          </cell>
          <cell r="CI172">
            <v>11.000000000000002</v>
          </cell>
          <cell r="CJ172">
            <v>8</v>
          </cell>
          <cell r="CK172">
            <v>7.5</v>
          </cell>
          <cell r="CL172">
            <v>8</v>
          </cell>
          <cell r="CM172">
            <v>7.25</v>
          </cell>
          <cell r="CN172">
            <v>10.891080675933496</v>
          </cell>
          <cell r="CO172">
            <v>8.6345053147996733</v>
          </cell>
          <cell r="CP172">
            <v>5.7563368765331155</v>
          </cell>
          <cell r="CQ172">
            <v>8.0053204778777154</v>
          </cell>
          <cell r="CR172">
            <v>8.0053176879882812</v>
          </cell>
          <cell r="CS172">
            <v>8.4273076224220951</v>
          </cell>
          <cell r="CT172">
            <v>7.6875</v>
          </cell>
          <cell r="CU172">
            <v>7.7109935722721898</v>
          </cell>
          <cell r="CV172">
            <v>0.99305555555555625</v>
          </cell>
          <cell r="CW172">
            <v>8.9251953302443905</v>
          </cell>
          <cell r="CX172">
            <v>6.6944444444444438</v>
          </cell>
          <cell r="CY172">
            <v>7.5368543881166516</v>
          </cell>
          <cell r="DA172" t="str">
            <v>DLBLIT</v>
          </cell>
          <cell r="DB172">
            <v>6.7222222222222223</v>
          </cell>
          <cell r="DC172">
            <v>7.6875</v>
          </cell>
          <cell r="DD172">
            <v>7.6875</v>
          </cell>
          <cell r="DE172">
            <v>0.96527777777777768</v>
          </cell>
          <cell r="DF172">
            <v>11808</v>
          </cell>
          <cell r="DG172">
            <v>36641741.113798089</v>
          </cell>
          <cell r="DH172">
            <v>0.99757554039562846</v>
          </cell>
          <cell r="DI172" t="str">
            <v>C</v>
          </cell>
        </row>
        <row r="173">
          <cell r="D173" t="str">
            <v>DPBLIT</v>
          </cell>
          <cell r="E173">
            <v>1536</v>
          </cell>
          <cell r="F173">
            <v>122.3</v>
          </cell>
          <cell r="G173">
            <v>122.29998779296875</v>
          </cell>
          <cell r="H173">
            <v>122.29998779296875</v>
          </cell>
          <cell r="I173">
            <v>122.29998779296875</v>
          </cell>
          <cell r="J173">
            <v>122.29998779296875</v>
          </cell>
          <cell r="K173">
            <v>50</v>
          </cell>
          <cell r="L173">
            <v>12</v>
          </cell>
          <cell r="M173">
            <v>15</v>
          </cell>
          <cell r="N173">
            <v>26.000000000000004</v>
          </cell>
          <cell r="O173">
            <v>15</v>
          </cell>
          <cell r="P173">
            <v>21.000000000000004</v>
          </cell>
          <cell r="Q173">
            <v>24</v>
          </cell>
          <cell r="R173">
            <v>39</v>
          </cell>
          <cell r="S173">
            <v>48</v>
          </cell>
          <cell r="T173">
            <v>21.000000000000004</v>
          </cell>
          <cell r="U173">
            <v>6</v>
          </cell>
          <cell r="V173">
            <v>58</v>
          </cell>
          <cell r="W173">
            <v>11</v>
          </cell>
          <cell r="X173">
            <v>16</v>
          </cell>
          <cell r="Y173">
            <v>26.000000000000004</v>
          </cell>
          <cell r="Z173">
            <v>24</v>
          </cell>
          <cell r="AA173">
            <v>30</v>
          </cell>
          <cell r="AB173">
            <v>34</v>
          </cell>
          <cell r="AC173">
            <v>84.000000000000014</v>
          </cell>
          <cell r="AD173">
            <v>12</v>
          </cell>
          <cell r="AE173">
            <v>107</v>
          </cell>
          <cell r="AF173">
            <v>27</v>
          </cell>
          <cell r="AG173">
            <v>36</v>
          </cell>
          <cell r="AH173">
            <v>50</v>
          </cell>
          <cell r="AI173">
            <v>12</v>
          </cell>
          <cell r="AJ173">
            <v>78</v>
          </cell>
          <cell r="AK173">
            <v>48</v>
          </cell>
          <cell r="AL173">
            <v>49</v>
          </cell>
          <cell r="AM173">
            <v>42</v>
          </cell>
          <cell r="AN173">
            <v>60</v>
          </cell>
          <cell r="AO173">
            <v>44.999999999999993</v>
          </cell>
          <cell r="AP173">
            <v>47.000000000000007</v>
          </cell>
          <cell r="AQ173">
            <v>80.999999999999986</v>
          </cell>
          <cell r="AR173">
            <v>90</v>
          </cell>
          <cell r="AS173">
            <v>101</v>
          </cell>
          <cell r="AT173">
            <v>96.000000000000014</v>
          </cell>
          <cell r="AU173">
            <v>18.83892068683565</v>
          </cell>
          <cell r="AV173">
            <v>52.330335241210143</v>
          </cell>
          <cell r="AW173">
            <v>62.796402289452168</v>
          </cell>
          <cell r="AX173">
            <v>70.160943036249662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4.166666666666667</v>
          </cell>
          <cell r="BE173">
            <v>1</v>
          </cell>
          <cell r="BF173">
            <v>1.25</v>
          </cell>
          <cell r="BG173">
            <v>2.166666666666667</v>
          </cell>
          <cell r="BH173">
            <v>1.25</v>
          </cell>
          <cell r="BI173">
            <v>1.7500000000000002</v>
          </cell>
          <cell r="BJ173">
            <v>2</v>
          </cell>
          <cell r="BK173">
            <v>3.25</v>
          </cell>
          <cell r="BL173">
            <v>4</v>
          </cell>
          <cell r="BM173">
            <v>1.7500000000000002</v>
          </cell>
          <cell r="BN173">
            <v>0.5</v>
          </cell>
          <cell r="BO173">
            <v>4.833333333333333</v>
          </cell>
          <cell r="BP173">
            <v>0.91666666666666663</v>
          </cell>
          <cell r="BQ173">
            <v>1.3333333333333333</v>
          </cell>
          <cell r="BR173">
            <v>2.166666666666667</v>
          </cell>
          <cell r="BS173">
            <v>2</v>
          </cell>
          <cell r="BT173">
            <v>2.5</v>
          </cell>
          <cell r="BU173">
            <v>2.8333333333333335</v>
          </cell>
          <cell r="BV173">
            <v>7.0000000000000009</v>
          </cell>
          <cell r="BW173">
            <v>1</v>
          </cell>
          <cell r="BX173">
            <v>8.9166666666666661</v>
          </cell>
          <cell r="BY173">
            <v>2.25</v>
          </cell>
          <cell r="BZ173">
            <v>3</v>
          </cell>
          <cell r="CA173">
            <v>4.166666666666667</v>
          </cell>
          <cell r="CB173">
            <v>1</v>
          </cell>
          <cell r="CC173">
            <v>6.5</v>
          </cell>
          <cell r="CD173">
            <v>4</v>
          </cell>
          <cell r="CE173">
            <v>4.083333333333333</v>
          </cell>
          <cell r="CF173">
            <v>3.5</v>
          </cell>
          <cell r="CG173">
            <v>5</v>
          </cell>
          <cell r="CH173">
            <v>3.7499999999999996</v>
          </cell>
          <cell r="CI173">
            <v>3.9166666666666674</v>
          </cell>
          <cell r="CJ173">
            <v>6.7499999999999991</v>
          </cell>
          <cell r="CK173">
            <v>7.5</v>
          </cell>
          <cell r="CL173">
            <v>8.4166666666666661</v>
          </cell>
          <cell r="CM173">
            <v>8.0000000000000018</v>
          </cell>
          <cell r="CN173">
            <v>1.5699100572363041</v>
          </cell>
          <cell r="CO173">
            <v>4.3608612701008456</v>
          </cell>
          <cell r="CP173">
            <v>5.233033524121014</v>
          </cell>
          <cell r="CQ173">
            <v>5.8467452530208055</v>
          </cell>
          <cell r="CR173">
            <v>5.8467445373535156</v>
          </cell>
          <cell r="CS173">
            <v>3.7212682838193878</v>
          </cell>
          <cell r="CT173">
            <v>7.6666666666666661</v>
          </cell>
          <cell r="CU173">
            <v>5.1733726265104023</v>
          </cell>
          <cell r="CV173">
            <v>3.6249999999999991</v>
          </cell>
          <cell r="CW173">
            <v>4.6435904424457171</v>
          </cell>
          <cell r="CX173">
            <v>4.041666666666667</v>
          </cell>
          <cell r="CY173">
            <v>5.0706198328336516</v>
          </cell>
          <cell r="DA173" t="str">
            <v>DPBLIT</v>
          </cell>
          <cell r="DB173">
            <v>4.8611111111111116</v>
          </cell>
          <cell r="DC173">
            <v>7.6666666666666661</v>
          </cell>
          <cell r="DD173">
            <v>7.6666666666666661</v>
          </cell>
          <cell r="DE173">
            <v>2.8055555555555545</v>
          </cell>
          <cell r="DF173">
            <v>11776</v>
          </cell>
          <cell r="DG173">
            <v>36653517.113798089</v>
          </cell>
          <cell r="DH173">
            <v>0.99789614332569165</v>
          </cell>
          <cell r="DI173" t="str">
            <v>C</v>
          </cell>
        </row>
        <row r="174">
          <cell r="D174" t="str">
            <v>GFB500</v>
          </cell>
          <cell r="E174">
            <v>1572</v>
          </cell>
          <cell r="F174">
            <v>59.75</v>
          </cell>
          <cell r="G174">
            <v>59.75</v>
          </cell>
          <cell r="H174">
            <v>59.75</v>
          </cell>
          <cell r="I174">
            <v>59.75</v>
          </cell>
          <cell r="J174">
            <v>59.75</v>
          </cell>
          <cell r="K174">
            <v>20</v>
          </cell>
          <cell r="L174">
            <v>27</v>
          </cell>
          <cell r="M174">
            <v>110</v>
          </cell>
          <cell r="N174">
            <v>68</v>
          </cell>
          <cell r="O174">
            <v>72</v>
          </cell>
          <cell r="P174">
            <v>155</v>
          </cell>
          <cell r="Q174">
            <v>32</v>
          </cell>
          <cell r="R174">
            <v>29</v>
          </cell>
          <cell r="S174">
            <v>100</v>
          </cell>
          <cell r="T174">
            <v>65</v>
          </cell>
          <cell r="U174">
            <v>38</v>
          </cell>
          <cell r="V174">
            <v>64</v>
          </cell>
          <cell r="W174">
            <v>93</v>
          </cell>
          <cell r="X174">
            <v>177</v>
          </cell>
          <cell r="Y174">
            <v>54.644351464435147</v>
          </cell>
          <cell r="Z174">
            <v>89</v>
          </cell>
          <cell r="AA174">
            <v>84</v>
          </cell>
          <cell r="AB174">
            <v>227</v>
          </cell>
          <cell r="AC174">
            <v>294</v>
          </cell>
          <cell r="AD174">
            <v>72</v>
          </cell>
          <cell r="AE174">
            <v>95</v>
          </cell>
          <cell r="AF174">
            <v>6</v>
          </cell>
          <cell r="AG174">
            <v>54</v>
          </cell>
          <cell r="AH174">
            <v>49.144769874476999</v>
          </cell>
          <cell r="AI174">
            <v>35.621757322175732</v>
          </cell>
          <cell r="AJ174">
            <v>63.909623430962348</v>
          </cell>
          <cell r="AK174">
            <v>99.53138075313808</v>
          </cell>
          <cell r="AL174">
            <v>84.863598326359821</v>
          </cell>
          <cell r="AM174">
            <v>209.53974895397491</v>
          </cell>
          <cell r="AN174">
            <v>118.38995815899584</v>
          </cell>
          <cell r="AO174">
            <v>154.01171548117156</v>
          </cell>
          <cell r="AP174">
            <v>75.434309623430977</v>
          </cell>
          <cell r="AQ174">
            <v>166.58410041841006</v>
          </cell>
          <cell r="AR174">
            <v>180.20418410041842</v>
          </cell>
          <cell r="AS174">
            <v>199.06276150627616</v>
          </cell>
          <cell r="AT174">
            <v>150.86861924686195</v>
          </cell>
          <cell r="AU174">
            <v>184.1673640167364</v>
          </cell>
          <cell r="AV174">
            <v>169.91631799163179</v>
          </cell>
          <cell r="AW174">
            <v>131.54811715481171</v>
          </cell>
          <cell r="AX174">
            <v>169.29456066945608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0.83333333333333337</v>
          </cell>
          <cell r="BE174">
            <v>1.125</v>
          </cell>
          <cell r="BF174">
            <v>4.583333333333333</v>
          </cell>
          <cell r="BG174">
            <v>2.8333333333333335</v>
          </cell>
          <cell r="BH174">
            <v>3</v>
          </cell>
          <cell r="BI174">
            <v>6.458333333333333</v>
          </cell>
          <cell r="BJ174">
            <v>1.3333333333333333</v>
          </cell>
          <cell r="BK174">
            <v>1.2083333333333333</v>
          </cell>
          <cell r="BL174">
            <v>4.166666666666667</v>
          </cell>
          <cell r="BM174">
            <v>2.7083333333333335</v>
          </cell>
          <cell r="BN174">
            <v>1.5833333333333333</v>
          </cell>
          <cell r="BO174">
            <v>2.6666666666666665</v>
          </cell>
          <cell r="BP174">
            <v>3.875</v>
          </cell>
          <cell r="BQ174">
            <v>7.375</v>
          </cell>
          <cell r="BR174">
            <v>2.2768479776847976</v>
          </cell>
          <cell r="BS174">
            <v>3.7083333333333335</v>
          </cell>
          <cell r="BT174">
            <v>3.5</v>
          </cell>
          <cell r="BU174">
            <v>9.4583333333333339</v>
          </cell>
          <cell r="BV174">
            <v>12.25</v>
          </cell>
          <cell r="BW174">
            <v>3</v>
          </cell>
          <cell r="BX174">
            <v>3.9583333333333335</v>
          </cell>
          <cell r="BY174">
            <v>0.25</v>
          </cell>
          <cell r="BZ174">
            <v>2.25</v>
          </cell>
          <cell r="CA174">
            <v>2.0476987447698751</v>
          </cell>
          <cell r="CB174">
            <v>1.4842398884239889</v>
          </cell>
          <cell r="CC174">
            <v>2.6629009762900977</v>
          </cell>
          <cell r="CD174">
            <v>4.1471408647140864</v>
          </cell>
          <cell r="CE174">
            <v>3.5359832635983257</v>
          </cell>
          <cell r="CF174">
            <v>8.7308228730822872</v>
          </cell>
          <cell r="CG174">
            <v>4.9329149232914933</v>
          </cell>
          <cell r="CH174">
            <v>6.4171548117154815</v>
          </cell>
          <cell r="CI174">
            <v>3.143096234309624</v>
          </cell>
          <cell r="CJ174">
            <v>6.9410041841004189</v>
          </cell>
          <cell r="CK174">
            <v>7.5085076708507676</v>
          </cell>
          <cell r="CL174">
            <v>8.2942817294281728</v>
          </cell>
          <cell r="CM174">
            <v>6.2861924686192481</v>
          </cell>
          <cell r="CN174">
            <v>7.6736401673640167</v>
          </cell>
          <cell r="CO174">
            <v>7.0798465829846577</v>
          </cell>
          <cell r="CP174">
            <v>5.4811715481171541</v>
          </cell>
          <cell r="CQ174">
            <v>7.0539400278940017</v>
          </cell>
          <cell r="CR174">
            <v>7.0539398193359375</v>
          </cell>
          <cell r="CS174">
            <v>6.7448860994886095</v>
          </cell>
          <cell r="CT174">
            <v>7.2574965132496523</v>
          </cell>
          <cell r="CU174">
            <v>6.3353847047884706</v>
          </cell>
          <cell r="CV174">
            <v>2.1063110181311027</v>
          </cell>
          <cell r="CW174">
            <v>7.0132264063226408</v>
          </cell>
          <cell r="CX174">
            <v>5.1511854951185496</v>
          </cell>
          <cell r="CY174">
            <v>6.224215481171548</v>
          </cell>
          <cell r="DA174" t="str">
            <v>GFB500</v>
          </cell>
          <cell r="DB174">
            <v>3.4486750348675033</v>
          </cell>
          <cell r="DC174">
            <v>7.2574965132496523</v>
          </cell>
          <cell r="DD174">
            <v>7.2574965132496523</v>
          </cell>
          <cell r="DE174">
            <v>3.808821478382149</v>
          </cell>
          <cell r="DF174">
            <v>11408.784518828454</v>
          </cell>
          <cell r="DG174">
            <v>36664925.89831692</v>
          </cell>
          <cell r="DH174">
            <v>0.99820674877280402</v>
          </cell>
          <cell r="DI174" t="str">
            <v>C</v>
          </cell>
        </row>
        <row r="175">
          <cell r="D175" t="str">
            <v>DBBLIT</v>
          </cell>
          <cell r="E175">
            <v>1536</v>
          </cell>
          <cell r="F175">
            <v>122.3</v>
          </cell>
          <cell r="G175">
            <v>122.29998779296875</v>
          </cell>
          <cell r="H175">
            <v>122.29998779296875</v>
          </cell>
          <cell r="I175">
            <v>122.29998779296875</v>
          </cell>
          <cell r="J175">
            <v>122.29998779296875</v>
          </cell>
          <cell r="K175">
            <v>54</v>
          </cell>
          <cell r="L175">
            <v>10</v>
          </cell>
          <cell r="M175">
            <v>5</v>
          </cell>
          <cell r="N175">
            <v>34</v>
          </cell>
          <cell r="O175">
            <v>58</v>
          </cell>
          <cell r="P175">
            <v>15</v>
          </cell>
          <cell r="Q175">
            <v>55</v>
          </cell>
          <cell r="R175">
            <v>29</v>
          </cell>
          <cell r="S175">
            <v>72</v>
          </cell>
          <cell r="T175">
            <v>30</v>
          </cell>
          <cell r="U175">
            <v>50</v>
          </cell>
          <cell r="V175">
            <v>33</v>
          </cell>
          <cell r="W175">
            <v>11</v>
          </cell>
          <cell r="X175">
            <v>12</v>
          </cell>
          <cell r="Y175">
            <v>30</v>
          </cell>
          <cell r="Z175">
            <v>18</v>
          </cell>
          <cell r="AA175">
            <v>59</v>
          </cell>
          <cell r="AB175">
            <v>84.000000000000014</v>
          </cell>
          <cell r="AC175">
            <v>38</v>
          </cell>
          <cell r="AD175">
            <v>24</v>
          </cell>
          <cell r="AE175">
            <v>95</v>
          </cell>
          <cell r="AF175">
            <v>49.999999999999993</v>
          </cell>
          <cell r="AG175">
            <v>50</v>
          </cell>
          <cell r="AH175">
            <v>96</v>
          </cell>
          <cell r="AI175">
            <v>60</v>
          </cell>
          <cell r="AJ175">
            <v>60</v>
          </cell>
          <cell r="AK175">
            <v>65</v>
          </cell>
          <cell r="AL175">
            <v>31</v>
          </cell>
          <cell r="AM175">
            <v>59.000000000000007</v>
          </cell>
          <cell r="AN175">
            <v>60</v>
          </cell>
          <cell r="AO175">
            <v>66</v>
          </cell>
          <cell r="AP175">
            <v>77.999999999999986</v>
          </cell>
          <cell r="AQ175">
            <v>84.000000000000014</v>
          </cell>
          <cell r="AR175">
            <v>102</v>
          </cell>
          <cell r="AS175">
            <v>61.020032706459517</v>
          </cell>
          <cell r="AT175">
            <v>96.000000000000014</v>
          </cell>
          <cell r="AU175">
            <v>75.355682747342598</v>
          </cell>
          <cell r="AV175">
            <v>50.237121831561737</v>
          </cell>
          <cell r="AW175">
            <v>94.194603434178248</v>
          </cell>
          <cell r="AX175">
            <v>79.80124011992369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4.5</v>
          </cell>
          <cell r="BE175">
            <v>0.83333333333333337</v>
          </cell>
          <cell r="BF175">
            <v>0.41666666666666669</v>
          </cell>
          <cell r="BG175">
            <v>2.8333333333333335</v>
          </cell>
          <cell r="BH175">
            <v>4.833333333333333</v>
          </cell>
          <cell r="BI175">
            <v>1.25</v>
          </cell>
          <cell r="BJ175">
            <v>4.583333333333333</v>
          </cell>
          <cell r="BK175">
            <v>2.4166666666666665</v>
          </cell>
          <cell r="BL175">
            <v>6</v>
          </cell>
          <cell r="BM175">
            <v>2.5</v>
          </cell>
          <cell r="BN175">
            <v>4.166666666666667</v>
          </cell>
          <cell r="BO175">
            <v>2.75</v>
          </cell>
          <cell r="BP175">
            <v>0.91666666666666663</v>
          </cell>
          <cell r="BQ175">
            <v>1</v>
          </cell>
          <cell r="BR175">
            <v>2.5</v>
          </cell>
          <cell r="BS175">
            <v>1.5</v>
          </cell>
          <cell r="BT175">
            <v>4.916666666666667</v>
          </cell>
          <cell r="BU175">
            <v>7.0000000000000009</v>
          </cell>
          <cell r="BV175">
            <v>3.1666666666666665</v>
          </cell>
          <cell r="BW175">
            <v>2</v>
          </cell>
          <cell r="BX175">
            <v>7.916666666666667</v>
          </cell>
          <cell r="BY175">
            <v>4.1666666666666661</v>
          </cell>
          <cell r="BZ175">
            <v>4.166666666666667</v>
          </cell>
          <cell r="CA175">
            <v>8</v>
          </cell>
          <cell r="CB175">
            <v>5</v>
          </cell>
          <cell r="CC175">
            <v>5</v>
          </cell>
          <cell r="CD175">
            <v>5.416666666666667</v>
          </cell>
          <cell r="CE175">
            <v>2.5833333333333335</v>
          </cell>
          <cell r="CF175">
            <v>4.916666666666667</v>
          </cell>
          <cell r="CG175">
            <v>5</v>
          </cell>
          <cell r="CH175">
            <v>5.5</v>
          </cell>
          <cell r="CI175">
            <v>6.4999999999999991</v>
          </cell>
          <cell r="CJ175">
            <v>7.0000000000000009</v>
          </cell>
          <cell r="CK175">
            <v>8.5</v>
          </cell>
          <cell r="CL175">
            <v>5.0850027255382928</v>
          </cell>
          <cell r="CM175">
            <v>8.0000000000000018</v>
          </cell>
          <cell r="CN175">
            <v>6.2796402289452162</v>
          </cell>
          <cell r="CO175">
            <v>4.1864268192968117</v>
          </cell>
          <cell r="CP175">
            <v>7.849550286181521</v>
          </cell>
          <cell r="CQ175">
            <v>6.6501033433269727</v>
          </cell>
          <cell r="CR175">
            <v>6.6501007080078125</v>
          </cell>
          <cell r="CS175">
            <v>6.1052057781411833</v>
          </cell>
          <cell r="CT175">
            <v>7.1462506813845739</v>
          </cell>
          <cell r="CU175">
            <v>5.9500516716634877</v>
          </cell>
          <cell r="CV175">
            <v>2.1601395702734623</v>
          </cell>
          <cell r="CW175">
            <v>6.1553556827473441</v>
          </cell>
          <cell r="CX175">
            <v>4.9861111111111116</v>
          </cell>
          <cell r="CY175">
            <v>5.7473113700372496</v>
          </cell>
          <cell r="DA175" t="str">
            <v>DBBLIT</v>
          </cell>
          <cell r="DB175">
            <v>4.333333333333333</v>
          </cell>
          <cell r="DC175">
            <v>7.1462506813845739</v>
          </cell>
          <cell r="DD175">
            <v>7.1462506813845739</v>
          </cell>
          <cell r="DE175">
            <v>2.8129173480512408</v>
          </cell>
          <cell r="DF175">
            <v>10976.641046606706</v>
          </cell>
          <cell r="DG175">
            <v>36675902.539363526</v>
          </cell>
          <cell r="DH175">
            <v>0.99850558906507592</v>
          </cell>
          <cell r="DI175" t="str">
            <v>C</v>
          </cell>
        </row>
        <row r="176">
          <cell r="D176" t="str">
            <v>GNO500</v>
          </cell>
          <cell r="E176">
            <v>720</v>
          </cell>
          <cell r="F176">
            <v>60</v>
          </cell>
          <cell r="G176">
            <v>60</v>
          </cell>
          <cell r="H176">
            <v>60</v>
          </cell>
          <cell r="I176">
            <v>60</v>
          </cell>
          <cell r="J176">
            <v>60</v>
          </cell>
          <cell r="K176">
            <v>171</v>
          </cell>
          <cell r="L176">
            <v>143</v>
          </cell>
          <cell r="M176">
            <v>179</v>
          </cell>
          <cell r="N176">
            <v>151</v>
          </cell>
          <cell r="O176">
            <v>108</v>
          </cell>
          <cell r="P176">
            <v>153</v>
          </cell>
          <cell r="Q176">
            <v>186</v>
          </cell>
          <cell r="R176">
            <v>65</v>
          </cell>
          <cell r="S176">
            <v>130</v>
          </cell>
          <cell r="T176">
            <v>167</v>
          </cell>
          <cell r="U176">
            <v>166</v>
          </cell>
          <cell r="V176">
            <v>105</v>
          </cell>
          <cell r="W176">
            <v>180</v>
          </cell>
          <cell r="X176">
            <v>135</v>
          </cell>
          <cell r="Y176">
            <v>140</v>
          </cell>
          <cell r="Z176">
            <v>236</v>
          </cell>
          <cell r="AA176">
            <v>142</v>
          </cell>
          <cell r="AB176">
            <v>132</v>
          </cell>
          <cell r="AC176">
            <v>129</v>
          </cell>
          <cell r="AD176">
            <v>90</v>
          </cell>
          <cell r="AE176">
            <v>156</v>
          </cell>
          <cell r="AF176">
            <v>161</v>
          </cell>
          <cell r="AG176">
            <v>144</v>
          </cell>
          <cell r="AH176">
            <v>141</v>
          </cell>
          <cell r="AI176">
            <v>79</v>
          </cell>
          <cell r="AJ176">
            <v>114</v>
          </cell>
          <cell r="AK176">
            <v>138</v>
          </cell>
          <cell r="AL176">
            <v>-12</v>
          </cell>
          <cell r="AM176">
            <v>143</v>
          </cell>
          <cell r="AN176">
            <v>-5</v>
          </cell>
          <cell r="AO176">
            <v>101</v>
          </cell>
          <cell r="AP176">
            <v>91</v>
          </cell>
          <cell r="AQ176">
            <v>83</v>
          </cell>
          <cell r="AR176">
            <v>72</v>
          </cell>
          <cell r="AS176">
            <v>45</v>
          </cell>
          <cell r="AT176">
            <v>51</v>
          </cell>
          <cell r="AU176">
            <v>126</v>
          </cell>
          <cell r="AV176">
            <v>90</v>
          </cell>
          <cell r="AW176">
            <v>150</v>
          </cell>
          <cell r="AX176">
            <v>89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14.25</v>
          </cell>
          <cell r="BE176">
            <v>11.916666666666666</v>
          </cell>
          <cell r="BF176">
            <v>14.916666666666666</v>
          </cell>
          <cell r="BG176">
            <v>12.583333333333334</v>
          </cell>
          <cell r="BH176">
            <v>9</v>
          </cell>
          <cell r="BI176">
            <v>12.75</v>
          </cell>
          <cell r="BJ176">
            <v>15.5</v>
          </cell>
          <cell r="BK176">
            <v>5.416666666666667</v>
          </cell>
          <cell r="BL176">
            <v>10.833333333333334</v>
          </cell>
          <cell r="BM176">
            <v>13.916666666666666</v>
          </cell>
          <cell r="BN176">
            <v>13.833333333333334</v>
          </cell>
          <cell r="BO176">
            <v>8.75</v>
          </cell>
          <cell r="BP176">
            <v>15</v>
          </cell>
          <cell r="BQ176">
            <v>11.25</v>
          </cell>
          <cell r="BR176">
            <v>11.666666666666666</v>
          </cell>
          <cell r="BS176">
            <v>19.666666666666668</v>
          </cell>
          <cell r="BT176">
            <v>11.833333333333334</v>
          </cell>
          <cell r="BU176">
            <v>11</v>
          </cell>
          <cell r="BV176">
            <v>10.75</v>
          </cell>
          <cell r="BW176">
            <v>7.5</v>
          </cell>
          <cell r="BX176">
            <v>13</v>
          </cell>
          <cell r="BY176">
            <v>13.416666666666666</v>
          </cell>
          <cell r="BZ176">
            <v>12</v>
          </cell>
          <cell r="CA176">
            <v>11.75</v>
          </cell>
          <cell r="CB176">
            <v>6.583333333333333</v>
          </cell>
          <cell r="CC176">
            <v>9.5</v>
          </cell>
          <cell r="CD176">
            <v>11.5</v>
          </cell>
          <cell r="CE176">
            <v>-1</v>
          </cell>
          <cell r="CF176">
            <v>11.916666666666666</v>
          </cell>
          <cell r="CG176">
            <v>-0.41666666666666669</v>
          </cell>
          <cell r="CH176">
            <v>8.4166666666666661</v>
          </cell>
          <cell r="CI176">
            <v>7.583333333333333</v>
          </cell>
          <cell r="CJ176">
            <v>6.916666666666667</v>
          </cell>
          <cell r="CK176">
            <v>6</v>
          </cell>
          <cell r="CL176">
            <v>3.75</v>
          </cell>
          <cell r="CM176">
            <v>4.25</v>
          </cell>
          <cell r="CN176">
            <v>10.5</v>
          </cell>
          <cell r="CO176">
            <v>7.5</v>
          </cell>
          <cell r="CP176">
            <v>12.5</v>
          </cell>
          <cell r="CQ176">
            <v>7.416666666666667</v>
          </cell>
          <cell r="CR176">
            <v>7.4166641235351563</v>
          </cell>
          <cell r="CS176">
            <v>10.166666666666666</v>
          </cell>
          <cell r="CT176">
            <v>5.229166666666667</v>
          </cell>
          <cell r="CU176">
            <v>6.4930555555555545</v>
          </cell>
          <cell r="CV176">
            <v>-1.1041666666666661</v>
          </cell>
          <cell r="CW176">
            <v>7.416666666666667</v>
          </cell>
          <cell r="CX176">
            <v>6.333333333333333</v>
          </cell>
          <cell r="CY176">
            <v>6.4097222222222214</v>
          </cell>
          <cell r="DA176" t="str">
            <v>GNO500</v>
          </cell>
          <cell r="DB176">
            <v>6.666666666666667</v>
          </cell>
          <cell r="DC176">
            <v>6.333333333333333</v>
          </cell>
          <cell r="DD176">
            <v>6.666666666666667</v>
          </cell>
          <cell r="DE176">
            <v>-0.33333333333333393</v>
          </cell>
          <cell r="DF176">
            <v>4800</v>
          </cell>
          <cell r="DG176">
            <v>36680702.539363526</v>
          </cell>
          <cell r="DH176">
            <v>0.99863626960722118</v>
          </cell>
          <cell r="DI176" t="str">
            <v>C</v>
          </cell>
        </row>
        <row r="177">
          <cell r="D177" t="str">
            <v>GPP500</v>
          </cell>
          <cell r="E177">
            <v>1572</v>
          </cell>
          <cell r="F177">
            <v>59.75</v>
          </cell>
          <cell r="G177">
            <v>59.75</v>
          </cell>
          <cell r="H177">
            <v>59.75</v>
          </cell>
          <cell r="I177">
            <v>59.75</v>
          </cell>
          <cell r="J177">
            <v>59.75</v>
          </cell>
          <cell r="K177">
            <v>3</v>
          </cell>
          <cell r="L177">
            <v>54</v>
          </cell>
          <cell r="M177">
            <v>174</v>
          </cell>
          <cell r="N177">
            <v>107</v>
          </cell>
          <cell r="O177">
            <v>50</v>
          </cell>
          <cell r="P177">
            <v>89</v>
          </cell>
          <cell r="Q177">
            <v>183</v>
          </cell>
          <cell r="R177">
            <v>17</v>
          </cell>
          <cell r="S177">
            <v>132</v>
          </cell>
          <cell r="T177">
            <v>46</v>
          </cell>
          <cell r="U177">
            <v>44</v>
          </cell>
          <cell r="V177">
            <v>36</v>
          </cell>
          <cell r="W177">
            <v>92</v>
          </cell>
          <cell r="X177">
            <v>88</v>
          </cell>
          <cell r="Y177">
            <v>96</v>
          </cell>
          <cell r="Z177">
            <v>58</v>
          </cell>
          <cell r="AA177">
            <v>113</v>
          </cell>
          <cell r="AB177">
            <v>135</v>
          </cell>
          <cell r="AC177">
            <v>261</v>
          </cell>
          <cell r="AD177">
            <v>24</v>
          </cell>
          <cell r="AE177">
            <v>68</v>
          </cell>
          <cell r="AF177">
            <v>58</v>
          </cell>
          <cell r="AG177">
            <v>174</v>
          </cell>
          <cell r="AH177">
            <v>123.6284518828452</v>
          </cell>
          <cell r="AI177">
            <v>0</v>
          </cell>
          <cell r="AJ177">
            <v>42.955648535564862</v>
          </cell>
          <cell r="AK177">
            <v>132.01004184100418</v>
          </cell>
          <cell r="AL177">
            <v>111.05606694560669</v>
          </cell>
          <cell r="AM177">
            <v>130.96234309623432</v>
          </cell>
          <cell r="AN177">
            <v>141.43933054393307</v>
          </cell>
          <cell r="AO177">
            <v>105.81757322175733</v>
          </cell>
          <cell r="AP177">
            <v>202.20585774058577</v>
          </cell>
          <cell r="AQ177">
            <v>112.10376569037658</v>
          </cell>
          <cell r="AR177">
            <v>206.39665271966524</v>
          </cell>
          <cell r="AS177">
            <v>149.82092050209204</v>
          </cell>
          <cell r="AT177">
            <v>163.44100418410045</v>
          </cell>
          <cell r="AU177">
            <v>236.78661087866109</v>
          </cell>
          <cell r="AV177">
            <v>151.28033472803347</v>
          </cell>
          <cell r="AW177">
            <v>156.76150627615064</v>
          </cell>
          <cell r="AX177">
            <v>177.41450488145051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0.125</v>
          </cell>
          <cell r="BE177">
            <v>2.25</v>
          </cell>
          <cell r="BF177">
            <v>7.25</v>
          </cell>
          <cell r="BG177">
            <v>4.458333333333333</v>
          </cell>
          <cell r="BH177">
            <v>2.0833333333333335</v>
          </cell>
          <cell r="BI177">
            <v>3.7083333333333335</v>
          </cell>
          <cell r="BJ177">
            <v>7.625</v>
          </cell>
          <cell r="BK177">
            <v>0.70833333333333337</v>
          </cell>
          <cell r="BL177">
            <v>5.5</v>
          </cell>
          <cell r="BM177">
            <v>1.9166666666666667</v>
          </cell>
          <cell r="BN177">
            <v>1.8333333333333333</v>
          </cell>
          <cell r="BO177">
            <v>1.5</v>
          </cell>
          <cell r="BP177">
            <v>3.8333333333333335</v>
          </cell>
          <cell r="BQ177">
            <v>3.6666666666666665</v>
          </cell>
          <cell r="BR177">
            <v>4</v>
          </cell>
          <cell r="BS177">
            <v>2.4166666666666665</v>
          </cell>
          <cell r="BT177">
            <v>4.708333333333333</v>
          </cell>
          <cell r="BU177">
            <v>5.625</v>
          </cell>
          <cell r="BV177">
            <v>10.875</v>
          </cell>
          <cell r="BW177">
            <v>1</v>
          </cell>
          <cell r="BX177">
            <v>2.8333333333333335</v>
          </cell>
          <cell r="BY177">
            <v>2.4166666666666665</v>
          </cell>
          <cell r="BZ177">
            <v>7.25</v>
          </cell>
          <cell r="CA177">
            <v>5.1511854951185496</v>
          </cell>
          <cell r="CB177">
            <v>0</v>
          </cell>
          <cell r="CC177">
            <v>1.7898186889818692</v>
          </cell>
          <cell r="CD177">
            <v>5.5004184100418412</v>
          </cell>
          <cell r="CE177">
            <v>4.6273361227336123</v>
          </cell>
          <cell r="CF177">
            <v>5.4567642956764297</v>
          </cell>
          <cell r="CG177">
            <v>5.8933054393305442</v>
          </cell>
          <cell r="CH177">
            <v>4.4090655509065551</v>
          </cell>
          <cell r="CI177">
            <v>8.4252440725244071</v>
          </cell>
          <cell r="CJ177">
            <v>4.6709902370990237</v>
          </cell>
          <cell r="CK177">
            <v>8.5998605299860511</v>
          </cell>
          <cell r="CL177">
            <v>6.2425383542538349</v>
          </cell>
          <cell r="CM177">
            <v>6.8100418410041854</v>
          </cell>
          <cell r="CN177">
            <v>9.8661087866108783</v>
          </cell>
          <cell r="CO177">
            <v>6.3033472803347275</v>
          </cell>
          <cell r="CP177">
            <v>6.5317294281729437</v>
          </cell>
          <cell r="CQ177">
            <v>7.3922710367271032</v>
          </cell>
          <cell r="CR177">
            <v>7.3922691345214844</v>
          </cell>
          <cell r="CS177">
            <v>7.5670618317061837</v>
          </cell>
          <cell r="CT177">
            <v>6.580857740585774</v>
          </cell>
          <cell r="CU177">
            <v>6.4863609948860992</v>
          </cell>
          <cell r="CV177">
            <v>0.86216875871687559</v>
          </cell>
          <cell r="CW177">
            <v>7.659832635983264</v>
          </cell>
          <cell r="CX177">
            <v>5.7186889818688984</v>
          </cell>
          <cell r="CY177">
            <v>6.4004184100418415</v>
          </cell>
          <cell r="DA177" t="str">
            <v>GPP500</v>
          </cell>
          <cell r="DB177">
            <v>3.972524407252441</v>
          </cell>
          <cell r="DC177">
            <v>6.580857740585774</v>
          </cell>
          <cell r="DD177">
            <v>6.580857740585774</v>
          </cell>
          <cell r="DE177">
            <v>2.6083333333333329</v>
          </cell>
          <cell r="DF177">
            <v>10345.108368200838</v>
          </cell>
          <cell r="DG177">
            <v>36691047.647731729</v>
          </cell>
          <cell r="DH177">
            <v>0.99891791635099381</v>
          </cell>
          <cell r="DI177" t="str">
            <v>C</v>
          </cell>
        </row>
        <row r="178">
          <cell r="D178" t="str">
            <v>GNELIT</v>
          </cell>
          <cell r="E178">
            <v>1410</v>
          </cell>
          <cell r="F178">
            <v>117.5</v>
          </cell>
          <cell r="G178">
            <v>117.5</v>
          </cell>
          <cell r="H178">
            <v>117.5</v>
          </cell>
          <cell r="I178">
            <v>117.5</v>
          </cell>
          <cell r="J178">
            <v>117.5</v>
          </cell>
          <cell r="K178">
            <v>200</v>
          </cell>
          <cell r="L178">
            <v>133</v>
          </cell>
          <cell r="M178">
            <v>123</v>
          </cell>
          <cell r="N178">
            <v>114</v>
          </cell>
          <cell r="O178">
            <v>111</v>
          </cell>
          <cell r="P178">
            <v>138</v>
          </cell>
          <cell r="Q178">
            <v>126</v>
          </cell>
          <cell r="R178">
            <v>69</v>
          </cell>
          <cell r="S178">
            <v>124</v>
          </cell>
          <cell r="T178">
            <v>169</v>
          </cell>
          <cell r="U178">
            <v>144</v>
          </cell>
          <cell r="V178">
            <v>111</v>
          </cell>
          <cell r="W178">
            <v>106</v>
          </cell>
          <cell r="X178">
            <v>144</v>
          </cell>
          <cell r="Y178">
            <v>119</v>
          </cell>
          <cell r="Z178">
            <v>185</v>
          </cell>
          <cell r="AA178">
            <v>150</v>
          </cell>
          <cell r="AB178">
            <v>124</v>
          </cell>
          <cell r="AC178">
            <v>161</v>
          </cell>
          <cell r="AD178">
            <v>48</v>
          </cell>
          <cell r="AE178">
            <v>114</v>
          </cell>
          <cell r="AF178">
            <v>68</v>
          </cell>
          <cell r="AG178">
            <v>126</v>
          </cell>
          <cell r="AH178">
            <v>129</v>
          </cell>
          <cell r="AI178">
            <v>71</v>
          </cell>
          <cell r="AJ178">
            <v>105</v>
          </cell>
          <cell r="AK178">
            <v>113</v>
          </cell>
          <cell r="AL178">
            <v>14</v>
          </cell>
          <cell r="AM178">
            <v>66</v>
          </cell>
          <cell r="AN178">
            <v>35</v>
          </cell>
          <cell r="AO178">
            <v>53</v>
          </cell>
          <cell r="AP178">
            <v>57</v>
          </cell>
          <cell r="AQ178">
            <v>75</v>
          </cell>
          <cell r="AR178">
            <v>38</v>
          </cell>
          <cell r="AS178">
            <v>70</v>
          </cell>
          <cell r="AT178">
            <v>50</v>
          </cell>
          <cell r="AU178">
            <v>84</v>
          </cell>
          <cell r="AV178">
            <v>103</v>
          </cell>
          <cell r="AW178">
            <v>96</v>
          </cell>
          <cell r="AX178">
            <v>73.5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16.666666666666668</v>
          </cell>
          <cell r="BE178">
            <v>11.083333333333334</v>
          </cell>
          <cell r="BF178">
            <v>10.25</v>
          </cell>
          <cell r="BG178">
            <v>9.5</v>
          </cell>
          <cell r="BH178">
            <v>9.25</v>
          </cell>
          <cell r="BI178">
            <v>11.5</v>
          </cell>
          <cell r="BJ178">
            <v>10.5</v>
          </cell>
          <cell r="BK178">
            <v>5.75</v>
          </cell>
          <cell r="BL178">
            <v>10.333333333333334</v>
          </cell>
          <cell r="BM178">
            <v>14.083333333333334</v>
          </cell>
          <cell r="BN178">
            <v>12</v>
          </cell>
          <cell r="BO178">
            <v>9.25</v>
          </cell>
          <cell r="BP178">
            <v>8.8333333333333339</v>
          </cell>
          <cell r="BQ178">
            <v>12</v>
          </cell>
          <cell r="BR178">
            <v>9.9166666666666661</v>
          </cell>
          <cell r="BS178">
            <v>15.416666666666666</v>
          </cell>
          <cell r="BT178">
            <v>12.5</v>
          </cell>
          <cell r="BU178">
            <v>10.333333333333334</v>
          </cell>
          <cell r="BV178">
            <v>13.416666666666666</v>
          </cell>
          <cell r="BW178">
            <v>4</v>
          </cell>
          <cell r="BX178">
            <v>9.5</v>
          </cell>
          <cell r="BY178">
            <v>5.666666666666667</v>
          </cell>
          <cell r="BZ178">
            <v>10.5</v>
          </cell>
          <cell r="CA178">
            <v>10.75</v>
          </cell>
          <cell r="CB178">
            <v>5.916666666666667</v>
          </cell>
          <cell r="CC178">
            <v>8.75</v>
          </cell>
          <cell r="CD178">
            <v>9.4166666666666661</v>
          </cell>
          <cell r="CE178">
            <v>1.1666666666666667</v>
          </cell>
          <cell r="CF178">
            <v>5.5</v>
          </cell>
          <cell r="CG178">
            <v>2.9166666666666665</v>
          </cell>
          <cell r="CH178">
            <v>4.416666666666667</v>
          </cell>
          <cell r="CI178">
            <v>4.75</v>
          </cell>
          <cell r="CJ178">
            <v>6.25</v>
          </cell>
          <cell r="CK178">
            <v>3.1666666666666665</v>
          </cell>
          <cell r="CL178">
            <v>5.833333333333333</v>
          </cell>
          <cell r="CM178">
            <v>4.166666666666667</v>
          </cell>
          <cell r="CN178">
            <v>7</v>
          </cell>
          <cell r="CO178">
            <v>8.5833333333333339</v>
          </cell>
          <cell r="CP178">
            <v>8</v>
          </cell>
          <cell r="CQ178">
            <v>6.125</v>
          </cell>
          <cell r="CR178">
            <v>6.125</v>
          </cell>
          <cell r="CS178">
            <v>7.8611111111111116</v>
          </cell>
          <cell r="CT178">
            <v>4.854166666666667</v>
          </cell>
          <cell r="CU178">
            <v>5.145833333333333</v>
          </cell>
          <cell r="CV178">
            <v>0.15972222222222232</v>
          </cell>
          <cell r="CW178">
            <v>6.583333333333333</v>
          </cell>
          <cell r="CX178">
            <v>4.6944444444444446</v>
          </cell>
          <cell r="CY178">
            <v>5.2638888888888893</v>
          </cell>
          <cell r="DA178" t="str">
            <v>GNELIT</v>
          </cell>
          <cell r="DB178">
            <v>6.4444444444444438</v>
          </cell>
          <cell r="DC178">
            <v>4.854166666666667</v>
          </cell>
          <cell r="DD178">
            <v>6.4444444444444438</v>
          </cell>
          <cell r="DE178">
            <v>-1.5902777777777768</v>
          </cell>
          <cell r="DF178">
            <v>9086.6666666666661</v>
          </cell>
          <cell r="DG178">
            <v>36700134.314398393</v>
          </cell>
          <cell r="DH178">
            <v>0.99916530187730501</v>
          </cell>
          <cell r="DI178" t="str">
            <v>C</v>
          </cell>
        </row>
        <row r="179">
          <cell r="D179" t="str">
            <v>ATP500</v>
          </cell>
          <cell r="E179">
            <v>486</v>
          </cell>
          <cell r="F179">
            <v>89</v>
          </cell>
          <cell r="G179">
            <v>89</v>
          </cell>
          <cell r="H179">
            <v>89</v>
          </cell>
          <cell r="I179">
            <v>89</v>
          </cell>
          <cell r="J179">
            <v>89</v>
          </cell>
          <cell r="K179">
            <v>89</v>
          </cell>
          <cell r="L179">
            <v>89</v>
          </cell>
          <cell r="M179">
            <v>89</v>
          </cell>
          <cell r="N179">
            <v>89</v>
          </cell>
          <cell r="O179">
            <v>89</v>
          </cell>
          <cell r="P179">
            <v>89</v>
          </cell>
          <cell r="Q179">
            <v>89</v>
          </cell>
          <cell r="R179">
            <v>89</v>
          </cell>
          <cell r="S179">
            <v>89</v>
          </cell>
          <cell r="T179">
            <v>89</v>
          </cell>
          <cell r="U179">
            <v>89</v>
          </cell>
          <cell r="V179">
            <v>89</v>
          </cell>
          <cell r="W179">
            <v>89</v>
          </cell>
          <cell r="X179">
            <v>89</v>
          </cell>
          <cell r="Y179">
            <v>89</v>
          </cell>
          <cell r="Z179">
            <v>89</v>
          </cell>
          <cell r="AA179">
            <v>89</v>
          </cell>
          <cell r="AB179">
            <v>89</v>
          </cell>
          <cell r="AC179">
            <v>89</v>
          </cell>
          <cell r="AD179">
            <v>89</v>
          </cell>
          <cell r="AE179">
            <v>7.2808988764044944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0.9101123595505618</v>
          </cell>
          <cell r="AQ179">
            <v>27.303370786516854</v>
          </cell>
          <cell r="AR179">
            <v>43.685393258426963</v>
          </cell>
          <cell r="AS179">
            <v>54.606741573033709</v>
          </cell>
          <cell r="AT179">
            <v>21.842696629213481</v>
          </cell>
          <cell r="AU179">
            <v>25.483146067415731</v>
          </cell>
          <cell r="AV179">
            <v>38.224719101123597</v>
          </cell>
          <cell r="AW179">
            <v>60.977528089887642</v>
          </cell>
          <cell r="AX179">
            <v>40.803370786516858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1.2134831460674158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0.15168539325842698</v>
          </cell>
          <cell r="CJ179">
            <v>4.5505617977528088</v>
          </cell>
          <cell r="CK179">
            <v>7.2808988764044935</v>
          </cell>
          <cell r="CL179">
            <v>9.1011235955056176</v>
          </cell>
          <cell r="CM179">
            <v>3.6404494382022468</v>
          </cell>
          <cell r="CN179">
            <v>4.2471910112359552</v>
          </cell>
          <cell r="CO179">
            <v>6.3707865168539328</v>
          </cell>
          <cell r="CP179">
            <v>10.162921348314606</v>
          </cell>
          <cell r="CQ179">
            <v>6.8005617977528088</v>
          </cell>
          <cell r="CS179">
            <v>6.9269662921348312</v>
          </cell>
          <cell r="CT179">
            <v>6.1432584269662911</v>
          </cell>
          <cell r="CU179">
            <v>3.7921348314606735</v>
          </cell>
          <cell r="CV179">
            <v>6.1179775280898863</v>
          </cell>
          <cell r="CW179">
            <v>4.7528089887640448</v>
          </cell>
          <cell r="CX179">
            <v>2.5280898876404497E-2</v>
          </cell>
          <cell r="CY179">
            <v>2.9452247191011232</v>
          </cell>
          <cell r="DA179" t="str">
            <v>ATP500</v>
          </cell>
          <cell r="DB179">
            <v>0</v>
          </cell>
          <cell r="DC179">
            <v>6.1432584269662911</v>
          </cell>
          <cell r="DD179">
            <v>6.1432584269662911</v>
          </cell>
          <cell r="DE179">
            <v>6.1432584269662911</v>
          </cell>
          <cell r="DF179">
            <v>2985.6235955056177</v>
          </cell>
          <cell r="DG179">
            <v>36703119.937993899</v>
          </cell>
          <cell r="DH179">
            <v>0.99924658581690962</v>
          </cell>
          <cell r="DI179" t="str">
            <v>C</v>
          </cell>
        </row>
        <row r="180">
          <cell r="D180" t="str">
            <v>HRP500</v>
          </cell>
          <cell r="E180">
            <v>600</v>
          </cell>
          <cell r="F180">
            <v>100</v>
          </cell>
          <cell r="G180">
            <v>100</v>
          </cell>
          <cell r="H180">
            <v>100</v>
          </cell>
          <cell r="I180">
            <v>100</v>
          </cell>
          <cell r="J180">
            <v>100</v>
          </cell>
          <cell r="K180">
            <v>100</v>
          </cell>
          <cell r="L180">
            <v>100</v>
          </cell>
          <cell r="M180">
            <v>100</v>
          </cell>
          <cell r="N180">
            <v>100</v>
          </cell>
          <cell r="O180">
            <v>100</v>
          </cell>
          <cell r="P180">
            <v>100</v>
          </cell>
          <cell r="Q180">
            <v>100</v>
          </cell>
          <cell r="R180">
            <v>100</v>
          </cell>
          <cell r="S180">
            <v>100</v>
          </cell>
          <cell r="T180">
            <v>100</v>
          </cell>
          <cell r="U180">
            <v>100</v>
          </cell>
          <cell r="V180">
            <v>100</v>
          </cell>
          <cell r="W180">
            <v>100</v>
          </cell>
          <cell r="X180">
            <v>100</v>
          </cell>
          <cell r="Y180">
            <v>100</v>
          </cell>
          <cell r="Z180">
            <v>100</v>
          </cell>
          <cell r="AA180">
            <v>100</v>
          </cell>
          <cell r="AB180">
            <v>100</v>
          </cell>
          <cell r="AC180">
            <v>100</v>
          </cell>
          <cell r="AD180">
            <v>100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12</v>
          </cell>
          <cell r="AK180">
            <v>0</v>
          </cell>
          <cell r="AL180">
            <v>0</v>
          </cell>
          <cell r="AM180">
            <v>13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114</v>
          </cell>
          <cell r="AT180">
            <v>28</v>
          </cell>
          <cell r="AU180">
            <v>53</v>
          </cell>
          <cell r="AV180">
            <v>30</v>
          </cell>
          <cell r="AW180">
            <v>84</v>
          </cell>
          <cell r="AX180">
            <v>51.5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2</v>
          </cell>
          <cell r="CD180">
            <v>0</v>
          </cell>
          <cell r="CE180">
            <v>0</v>
          </cell>
          <cell r="CF180">
            <v>2.1666666666666665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19</v>
          </cell>
          <cell r="CM180">
            <v>4.666666666666667</v>
          </cell>
          <cell r="CN180">
            <v>8.8333333333333339</v>
          </cell>
          <cell r="CO180">
            <v>5</v>
          </cell>
          <cell r="CP180">
            <v>14</v>
          </cell>
          <cell r="CQ180">
            <v>8.5833333333333339</v>
          </cell>
          <cell r="CS180">
            <v>9.2777777777777786</v>
          </cell>
          <cell r="CT180">
            <v>5.916666666666667</v>
          </cell>
          <cell r="CU180">
            <v>4.4722222222222223</v>
          </cell>
          <cell r="CV180">
            <v>5.5555555555555562</v>
          </cell>
          <cell r="CW180">
            <v>6.166666666666667</v>
          </cell>
          <cell r="CX180">
            <v>0.3611111111111111</v>
          </cell>
          <cell r="CY180">
            <v>3.3055555555555558</v>
          </cell>
          <cell r="DA180" t="str">
            <v>HRP500</v>
          </cell>
          <cell r="DB180">
            <v>0</v>
          </cell>
          <cell r="DC180">
            <v>5.916666666666667</v>
          </cell>
          <cell r="DD180">
            <v>5.916666666666667</v>
          </cell>
          <cell r="DE180">
            <v>5.916666666666667</v>
          </cell>
          <cell r="DF180">
            <v>3550</v>
          </cell>
          <cell r="DG180">
            <v>36706669.937993899</v>
          </cell>
          <cell r="DH180">
            <v>0.99934323496787125</v>
          </cell>
          <cell r="DI180" t="str">
            <v>C</v>
          </cell>
        </row>
        <row r="181">
          <cell r="D181" t="str">
            <v>HRP250</v>
          </cell>
          <cell r="E181">
            <v>817.80000000000007</v>
          </cell>
          <cell r="F181">
            <v>68.150000000000006</v>
          </cell>
          <cell r="G181">
            <v>68.14996337890625</v>
          </cell>
          <cell r="H181">
            <v>68.14996337890625</v>
          </cell>
          <cell r="I181">
            <v>68.14996337890625</v>
          </cell>
          <cell r="J181">
            <v>68.14996337890625</v>
          </cell>
          <cell r="K181">
            <v>74.834922964049881</v>
          </cell>
          <cell r="L181">
            <v>63.609684519442403</v>
          </cell>
          <cell r="M181">
            <v>71.093176815847386</v>
          </cell>
          <cell r="N181">
            <v>192.07630227439469</v>
          </cell>
          <cell r="O181">
            <v>-104.76889214966984</v>
          </cell>
          <cell r="P181">
            <v>74.834922964049881</v>
          </cell>
          <cell r="Q181">
            <v>74.834922964049881</v>
          </cell>
          <cell r="R181">
            <v>22.450476889214965</v>
          </cell>
          <cell r="S181">
            <v>61.115187087307405</v>
          </cell>
          <cell r="T181">
            <v>44.90095377842993</v>
          </cell>
          <cell r="U181">
            <v>89.801907556859859</v>
          </cell>
          <cell r="V181">
            <v>76.082171680117384</v>
          </cell>
          <cell r="W181">
            <v>76.082171680117384</v>
          </cell>
          <cell r="X181">
            <v>89.801907556859859</v>
          </cell>
          <cell r="Y181">
            <v>11.999999999999998</v>
          </cell>
          <cell r="Z181">
            <v>60.999999999999993</v>
          </cell>
          <cell r="AA181">
            <v>2.7527512839325015</v>
          </cell>
          <cell r="AB181">
            <v>48.999999999999993</v>
          </cell>
          <cell r="AC181">
            <v>47.999999999999993</v>
          </cell>
          <cell r="AD181">
            <v>35.999999999999993</v>
          </cell>
          <cell r="AE181">
            <v>1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5</v>
          </cell>
          <cell r="AL181">
            <v>-5.9999999999999991</v>
          </cell>
          <cell r="AM181">
            <v>0</v>
          </cell>
          <cell r="AN181">
            <v>84</v>
          </cell>
          <cell r="AO181">
            <v>71.999999999999986</v>
          </cell>
          <cell r="AP181">
            <v>23.999999999999996</v>
          </cell>
          <cell r="AQ181">
            <v>35.999999999999993</v>
          </cell>
          <cell r="AR181">
            <v>71.997065297138647</v>
          </cell>
          <cell r="AS181">
            <v>144</v>
          </cell>
          <cell r="AT181">
            <v>23.999999999999996</v>
          </cell>
          <cell r="AU181">
            <v>11.999999999999998</v>
          </cell>
          <cell r="AV181">
            <v>11.999999999999998</v>
          </cell>
          <cell r="AW181">
            <v>95.999999999999986</v>
          </cell>
          <cell r="AX181">
            <v>59.999510882856441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6.23624358033749</v>
          </cell>
          <cell r="BE181">
            <v>5.3008070432868672</v>
          </cell>
          <cell r="BF181">
            <v>5.9244314013206152</v>
          </cell>
          <cell r="BG181">
            <v>16.006358522866226</v>
          </cell>
          <cell r="BH181">
            <v>-8.7307410124724871</v>
          </cell>
          <cell r="BI181">
            <v>6.23624358033749</v>
          </cell>
          <cell r="BJ181">
            <v>6.23624358033749</v>
          </cell>
          <cell r="BK181">
            <v>1.8708730741012471</v>
          </cell>
          <cell r="BL181">
            <v>5.092932257275617</v>
          </cell>
          <cell r="BM181">
            <v>3.7417461482024943</v>
          </cell>
          <cell r="BN181">
            <v>7.4834922964049886</v>
          </cell>
          <cell r="BO181">
            <v>6.3401809733431156</v>
          </cell>
          <cell r="BP181">
            <v>6.3401809733431156</v>
          </cell>
          <cell r="BQ181">
            <v>7.4834922964049886</v>
          </cell>
          <cell r="BR181">
            <v>0.99999999999999989</v>
          </cell>
          <cell r="BS181">
            <v>5.083333333333333</v>
          </cell>
          <cell r="BT181">
            <v>0.22939594032770846</v>
          </cell>
          <cell r="BU181">
            <v>4.083333333333333</v>
          </cell>
          <cell r="BV181">
            <v>3.9999999999999996</v>
          </cell>
          <cell r="BW181">
            <v>2.9999999999999996</v>
          </cell>
          <cell r="BX181">
            <v>8.3333333333333329E-2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0.41666666666666669</v>
          </cell>
          <cell r="CE181">
            <v>-0.49999999999999994</v>
          </cell>
          <cell r="CF181">
            <v>0</v>
          </cell>
          <cell r="CG181">
            <v>7</v>
          </cell>
          <cell r="CH181">
            <v>5.9999999999999991</v>
          </cell>
          <cell r="CI181">
            <v>1.9999999999999998</v>
          </cell>
          <cell r="CJ181">
            <v>2.9999999999999996</v>
          </cell>
          <cell r="CK181">
            <v>5.9997554414282206</v>
          </cell>
          <cell r="CL181">
            <v>12</v>
          </cell>
          <cell r="CM181">
            <v>1.9999999999999998</v>
          </cell>
          <cell r="CN181">
            <v>0.99999999999999989</v>
          </cell>
          <cell r="CO181">
            <v>0.99999999999999989</v>
          </cell>
          <cell r="CP181">
            <v>7.9999999999999991</v>
          </cell>
          <cell r="CQ181">
            <v>4.9999592402380371</v>
          </cell>
          <cell r="CR181">
            <v>4.9999580383300781</v>
          </cell>
          <cell r="CS181">
            <v>3.3333333333333326</v>
          </cell>
          <cell r="CT181">
            <v>5.7499388603570551</v>
          </cell>
          <cell r="CU181">
            <v>3.9583129534523516</v>
          </cell>
          <cell r="CV181">
            <v>3.263827749245944</v>
          </cell>
          <cell r="CW181">
            <v>1.3333333333333333</v>
          </cell>
          <cell r="CX181">
            <v>2.4861111111111112</v>
          </cell>
          <cell r="CY181">
            <v>3.3263685090079069</v>
          </cell>
          <cell r="DA181" t="str">
            <v>HRP250</v>
          </cell>
          <cell r="DB181">
            <v>0</v>
          </cell>
          <cell r="DC181">
            <v>5.7499388603570551</v>
          </cell>
          <cell r="DD181">
            <v>5.7499388603570551</v>
          </cell>
          <cell r="DE181">
            <v>5.7499388603570551</v>
          </cell>
          <cell r="DF181">
            <v>4702.3</v>
          </cell>
          <cell r="DG181">
            <v>36711372.237993896</v>
          </cell>
          <cell r="DH181">
            <v>0.99947125561648154</v>
          </cell>
          <cell r="DI181" t="str">
            <v>C</v>
          </cell>
        </row>
        <row r="182">
          <cell r="D182" t="str">
            <v>ATPLIT</v>
          </cell>
          <cell r="E182">
            <v>840</v>
          </cell>
          <cell r="F182">
            <v>153.5</v>
          </cell>
          <cell r="G182">
            <v>153.5</v>
          </cell>
          <cell r="H182">
            <v>153.5</v>
          </cell>
          <cell r="I182">
            <v>153.5</v>
          </cell>
          <cell r="J182">
            <v>153.5</v>
          </cell>
          <cell r="K182">
            <v>153.5</v>
          </cell>
          <cell r="L182">
            <v>153.5</v>
          </cell>
          <cell r="M182">
            <v>153.5</v>
          </cell>
          <cell r="N182">
            <v>153.5</v>
          </cell>
          <cell r="O182">
            <v>153.5</v>
          </cell>
          <cell r="P182">
            <v>153.5</v>
          </cell>
          <cell r="Q182">
            <v>153.5</v>
          </cell>
          <cell r="R182">
            <v>153.5</v>
          </cell>
          <cell r="S182">
            <v>153.5</v>
          </cell>
          <cell r="T182">
            <v>153.5</v>
          </cell>
          <cell r="U182">
            <v>153.5</v>
          </cell>
          <cell r="V182">
            <v>153.5</v>
          </cell>
          <cell r="W182">
            <v>153.5</v>
          </cell>
          <cell r="X182">
            <v>153.5</v>
          </cell>
          <cell r="Y182">
            <v>153.5</v>
          </cell>
          <cell r="Z182">
            <v>153.5</v>
          </cell>
          <cell r="AA182">
            <v>153.5</v>
          </cell>
          <cell r="AB182">
            <v>153.5</v>
          </cell>
          <cell r="AC182">
            <v>153.5</v>
          </cell>
          <cell r="AD182">
            <v>153.5</v>
          </cell>
          <cell r="AE182">
            <v>5.4723127035830617</v>
          </cell>
          <cell r="AF182">
            <v>0</v>
          </cell>
          <cell r="AG182">
            <v>7.2964169381107489</v>
          </cell>
          <cell r="AH182">
            <v>0</v>
          </cell>
          <cell r="AI182">
            <v>-0.91205211726384361</v>
          </cell>
          <cell r="AJ182">
            <v>0</v>
          </cell>
          <cell r="AK182">
            <v>2.7361563517915308</v>
          </cell>
          <cell r="AL182">
            <v>0</v>
          </cell>
          <cell r="AM182">
            <v>0</v>
          </cell>
          <cell r="AN182">
            <v>0</v>
          </cell>
          <cell r="AO182">
            <v>0.91205211726384361</v>
          </cell>
          <cell r="AP182">
            <v>0.91205211726384361</v>
          </cell>
          <cell r="AQ182">
            <v>0</v>
          </cell>
          <cell r="AR182">
            <v>0</v>
          </cell>
          <cell r="AS182">
            <v>103.97394136807817</v>
          </cell>
          <cell r="AT182">
            <v>28.492508143322478</v>
          </cell>
          <cell r="AU182">
            <v>49.250814332247558</v>
          </cell>
          <cell r="AV182">
            <v>1121.4957654723128</v>
          </cell>
          <cell r="AW182">
            <v>43.778501628664493</v>
          </cell>
          <cell r="AX182">
            <v>224.49858849077091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0.91205211726384361</v>
          </cell>
          <cell r="BY182">
            <v>0</v>
          </cell>
          <cell r="BZ182">
            <v>1.2160694896851247</v>
          </cell>
          <cell r="CA182">
            <v>0</v>
          </cell>
          <cell r="CB182">
            <v>-0.15200868621064059</v>
          </cell>
          <cell r="CC182">
            <v>0</v>
          </cell>
          <cell r="CD182">
            <v>0.4560260586319218</v>
          </cell>
          <cell r="CE182">
            <v>0</v>
          </cell>
          <cell r="CF182">
            <v>0</v>
          </cell>
          <cell r="CG182">
            <v>0</v>
          </cell>
          <cell r="CH182">
            <v>0.15200868621064059</v>
          </cell>
          <cell r="CI182">
            <v>0.15200868621064059</v>
          </cell>
          <cell r="CJ182">
            <v>0</v>
          </cell>
          <cell r="CK182">
            <v>0</v>
          </cell>
          <cell r="CL182">
            <v>17.32899022801303</v>
          </cell>
          <cell r="CM182">
            <v>4.7487513572204127</v>
          </cell>
          <cell r="CN182">
            <v>8.2084690553745929</v>
          </cell>
          <cell r="CO182">
            <v>186.91596091205213</v>
          </cell>
          <cell r="CP182">
            <v>7.2964169381107489</v>
          </cell>
          <cell r="CQ182">
            <v>37.416431415128486</v>
          </cell>
          <cell r="CS182">
            <v>67.473615635179158</v>
          </cell>
          <cell r="CT182">
            <v>5.5194353963083609</v>
          </cell>
          <cell r="CU182">
            <v>18.733550488599352</v>
          </cell>
          <cell r="CV182">
            <v>5.392761491132827</v>
          </cell>
          <cell r="CW182">
            <v>66.624393774882378</v>
          </cell>
          <cell r="CX182">
            <v>0.12667390517553381</v>
          </cell>
          <cell r="CY182">
            <v>18.163517915309445</v>
          </cell>
          <cell r="DA182" t="str">
            <v>ATPLIT</v>
          </cell>
          <cell r="DB182">
            <v>0</v>
          </cell>
          <cell r="DC182">
            <v>5.5194353963083609</v>
          </cell>
          <cell r="DD182">
            <v>5.5194353963083609</v>
          </cell>
          <cell r="DE182">
            <v>5.5194353963083609</v>
          </cell>
          <cell r="DF182">
            <v>4636.325732899023</v>
          </cell>
          <cell r="DG182">
            <v>36716008.563726798</v>
          </cell>
          <cell r="DH182">
            <v>0.99959748010821858</v>
          </cell>
          <cell r="DI182" t="str">
            <v>C</v>
          </cell>
        </row>
        <row r="183">
          <cell r="D183" t="str">
            <v>GNO250</v>
          </cell>
          <cell r="E183">
            <v>1098</v>
          </cell>
          <cell r="F183">
            <v>30.5</v>
          </cell>
          <cell r="G183">
            <v>30.5</v>
          </cell>
          <cell r="H183">
            <v>30.5</v>
          </cell>
          <cell r="I183">
            <v>30.5</v>
          </cell>
          <cell r="J183">
            <v>30.5</v>
          </cell>
          <cell r="K183">
            <v>219</v>
          </cell>
          <cell r="L183">
            <v>257</v>
          </cell>
          <cell r="M183">
            <v>121</v>
          </cell>
          <cell r="N183">
            <v>166</v>
          </cell>
          <cell r="O183">
            <v>209</v>
          </cell>
          <cell r="P183">
            <v>189</v>
          </cell>
          <cell r="Q183">
            <v>168</v>
          </cell>
          <cell r="R183">
            <v>140</v>
          </cell>
          <cell r="S183">
            <v>238</v>
          </cell>
          <cell r="T183">
            <v>306</v>
          </cell>
          <cell r="U183">
            <v>220</v>
          </cell>
          <cell r="V183">
            <v>137</v>
          </cell>
          <cell r="W183">
            <v>204</v>
          </cell>
          <cell r="X183">
            <v>275</v>
          </cell>
          <cell r="Y183">
            <v>150</v>
          </cell>
          <cell r="Z183">
            <v>162</v>
          </cell>
          <cell r="AA183">
            <v>156</v>
          </cell>
          <cell r="AB183">
            <v>120</v>
          </cell>
          <cell r="AC183">
            <v>180</v>
          </cell>
          <cell r="AD183">
            <v>90</v>
          </cell>
          <cell r="AE183">
            <v>174</v>
          </cell>
          <cell r="AF183">
            <v>126</v>
          </cell>
          <cell r="AG183">
            <v>201</v>
          </cell>
          <cell r="AH183">
            <v>180</v>
          </cell>
          <cell r="AI183">
            <v>89</v>
          </cell>
          <cell r="AJ183">
            <v>90</v>
          </cell>
          <cell r="AK183">
            <v>173</v>
          </cell>
          <cell r="AL183">
            <v>169</v>
          </cell>
          <cell r="AM183">
            <v>114</v>
          </cell>
          <cell r="AN183">
            <v>114</v>
          </cell>
          <cell r="AO183">
            <v>153</v>
          </cell>
          <cell r="AP183">
            <v>189</v>
          </cell>
          <cell r="AQ183">
            <v>195</v>
          </cell>
          <cell r="AR183">
            <v>207</v>
          </cell>
          <cell r="AS183">
            <v>153</v>
          </cell>
          <cell r="AT183">
            <v>122</v>
          </cell>
          <cell r="AU183">
            <v>228</v>
          </cell>
          <cell r="AV183">
            <v>213</v>
          </cell>
          <cell r="AW183">
            <v>245</v>
          </cell>
          <cell r="AX183">
            <v>194.66666666666666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6.083333333333333</v>
          </cell>
          <cell r="BE183">
            <v>7.1388888888888893</v>
          </cell>
          <cell r="BF183">
            <v>3.3611111111111112</v>
          </cell>
          <cell r="BG183">
            <v>4.6111111111111107</v>
          </cell>
          <cell r="BH183">
            <v>5.8055555555555554</v>
          </cell>
          <cell r="BI183">
            <v>5.25</v>
          </cell>
          <cell r="BJ183">
            <v>4.666666666666667</v>
          </cell>
          <cell r="BK183">
            <v>3.8888888888888888</v>
          </cell>
          <cell r="BL183">
            <v>6.6111111111111107</v>
          </cell>
          <cell r="BM183">
            <v>8.5</v>
          </cell>
          <cell r="BN183">
            <v>6.1111111111111107</v>
          </cell>
          <cell r="BO183">
            <v>3.8055555555555554</v>
          </cell>
          <cell r="BP183">
            <v>5.666666666666667</v>
          </cell>
          <cell r="BQ183">
            <v>7.6388888888888893</v>
          </cell>
          <cell r="BR183">
            <v>4.166666666666667</v>
          </cell>
          <cell r="BS183">
            <v>4.5</v>
          </cell>
          <cell r="BT183">
            <v>4.333333333333333</v>
          </cell>
          <cell r="BU183">
            <v>3.3333333333333335</v>
          </cell>
          <cell r="BV183">
            <v>5</v>
          </cell>
          <cell r="BW183">
            <v>2.5</v>
          </cell>
          <cell r="BX183">
            <v>4.833333333333333</v>
          </cell>
          <cell r="BY183">
            <v>3.5</v>
          </cell>
          <cell r="BZ183">
            <v>5.583333333333333</v>
          </cell>
          <cell r="CA183">
            <v>5</v>
          </cell>
          <cell r="CB183">
            <v>2.4722222222222223</v>
          </cell>
          <cell r="CC183">
            <v>2.5</v>
          </cell>
          <cell r="CD183">
            <v>4.8055555555555554</v>
          </cell>
          <cell r="CE183">
            <v>4.6944444444444446</v>
          </cell>
          <cell r="CF183">
            <v>3.1666666666666665</v>
          </cell>
          <cell r="CG183">
            <v>3.1666666666666665</v>
          </cell>
          <cell r="CH183">
            <v>4.25</v>
          </cell>
          <cell r="CI183">
            <v>5.25</v>
          </cell>
          <cell r="CJ183">
            <v>5.416666666666667</v>
          </cell>
          <cell r="CK183">
            <v>5.75</v>
          </cell>
          <cell r="CL183">
            <v>4.25</v>
          </cell>
          <cell r="CM183">
            <v>3.3888888888888888</v>
          </cell>
          <cell r="CN183">
            <v>6.333333333333333</v>
          </cell>
          <cell r="CO183">
            <v>5.916666666666667</v>
          </cell>
          <cell r="CP183">
            <v>6.8055555555555554</v>
          </cell>
          <cell r="CQ183">
            <v>5.4074074074074074</v>
          </cell>
          <cell r="CR183">
            <v>5.4074058532714844</v>
          </cell>
          <cell r="CS183">
            <v>6.3518518518518521</v>
          </cell>
          <cell r="CT183">
            <v>4.7013888888888893</v>
          </cell>
          <cell r="CU183">
            <v>4.8657407407407405</v>
          </cell>
          <cell r="CV183">
            <v>0.47916666666666696</v>
          </cell>
          <cell r="CW183">
            <v>5.2129629629629628</v>
          </cell>
          <cell r="CX183">
            <v>4.2222222222222223</v>
          </cell>
          <cell r="CY183">
            <v>4.6990740740740735</v>
          </cell>
          <cell r="DA183" t="str">
            <v>GNO250</v>
          </cell>
          <cell r="DB183">
            <v>4</v>
          </cell>
          <cell r="DC183">
            <v>4.7013888888888893</v>
          </cell>
          <cell r="DD183">
            <v>4.7013888888888893</v>
          </cell>
          <cell r="DE183">
            <v>0.70138888888888928</v>
          </cell>
          <cell r="DF183">
            <v>5162.125</v>
          </cell>
          <cell r="DG183">
            <v>36721170.688726798</v>
          </cell>
          <cell r="DH183">
            <v>0.9997380195443899</v>
          </cell>
          <cell r="DI183" t="str">
            <v>C</v>
          </cell>
        </row>
        <row r="184">
          <cell r="D184" t="str">
            <v>GNM250</v>
          </cell>
          <cell r="E184">
            <v>1098</v>
          </cell>
          <cell r="F184">
            <v>30.5</v>
          </cell>
          <cell r="G184">
            <v>30.5</v>
          </cell>
          <cell r="H184">
            <v>30.5</v>
          </cell>
          <cell r="I184">
            <v>30.5</v>
          </cell>
          <cell r="J184">
            <v>30.5</v>
          </cell>
          <cell r="K184">
            <v>177</v>
          </cell>
          <cell r="L184">
            <v>132</v>
          </cell>
          <cell r="M184">
            <v>87</v>
          </cell>
          <cell r="N184">
            <v>25</v>
          </cell>
          <cell r="O184">
            <v>240</v>
          </cell>
          <cell r="P184">
            <v>207</v>
          </cell>
          <cell r="Q184">
            <v>48</v>
          </cell>
          <cell r="R184">
            <v>103</v>
          </cell>
          <cell r="S184">
            <v>228</v>
          </cell>
          <cell r="T184">
            <v>230</v>
          </cell>
          <cell r="U184">
            <v>93</v>
          </cell>
          <cell r="V184">
            <v>129</v>
          </cell>
          <cell r="W184">
            <v>140</v>
          </cell>
          <cell r="X184">
            <v>41</v>
          </cell>
          <cell r="Y184">
            <v>246</v>
          </cell>
          <cell r="Z184">
            <v>103</v>
          </cell>
          <cell r="AA184">
            <v>198</v>
          </cell>
          <cell r="AB184">
            <v>264</v>
          </cell>
          <cell r="AC184">
            <v>132</v>
          </cell>
          <cell r="AD184">
            <v>48</v>
          </cell>
          <cell r="AE184">
            <v>226</v>
          </cell>
          <cell r="AF184">
            <v>114</v>
          </cell>
          <cell r="AG184">
            <v>147</v>
          </cell>
          <cell r="AH184">
            <v>108</v>
          </cell>
          <cell r="AI184">
            <v>76</v>
          </cell>
          <cell r="AJ184">
            <v>84</v>
          </cell>
          <cell r="AK184">
            <v>52</v>
          </cell>
          <cell r="AL184">
            <v>217</v>
          </cell>
          <cell r="AM184">
            <v>161</v>
          </cell>
          <cell r="AN184">
            <v>131</v>
          </cell>
          <cell r="AO184">
            <v>171</v>
          </cell>
          <cell r="AP184">
            <v>112</v>
          </cell>
          <cell r="AQ184">
            <v>213</v>
          </cell>
          <cell r="AR184">
            <v>204</v>
          </cell>
          <cell r="AS184">
            <v>121</v>
          </cell>
          <cell r="AT184">
            <v>108</v>
          </cell>
          <cell r="AU184">
            <v>162</v>
          </cell>
          <cell r="AV184">
            <v>198</v>
          </cell>
          <cell r="AW184">
            <v>183</v>
          </cell>
          <cell r="AX184">
            <v>162.66666666666666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4.916666666666667</v>
          </cell>
          <cell r="BE184">
            <v>3.6666666666666665</v>
          </cell>
          <cell r="BF184">
            <v>2.4166666666666665</v>
          </cell>
          <cell r="BG184">
            <v>0.69444444444444442</v>
          </cell>
          <cell r="BH184">
            <v>6.666666666666667</v>
          </cell>
          <cell r="BI184">
            <v>5.75</v>
          </cell>
          <cell r="BJ184">
            <v>1.3333333333333333</v>
          </cell>
          <cell r="BK184">
            <v>2.8611111111111112</v>
          </cell>
          <cell r="BL184">
            <v>6.333333333333333</v>
          </cell>
          <cell r="BM184">
            <v>6.3888888888888893</v>
          </cell>
          <cell r="BN184">
            <v>2.5833333333333335</v>
          </cell>
          <cell r="BO184">
            <v>3.5833333333333335</v>
          </cell>
          <cell r="BP184">
            <v>3.8888888888888888</v>
          </cell>
          <cell r="BQ184">
            <v>1.1388888888888888</v>
          </cell>
          <cell r="BR184">
            <v>6.833333333333333</v>
          </cell>
          <cell r="BS184">
            <v>2.8611111111111112</v>
          </cell>
          <cell r="BT184">
            <v>5.5</v>
          </cell>
          <cell r="BU184">
            <v>7.333333333333333</v>
          </cell>
          <cell r="BV184">
            <v>3.6666666666666665</v>
          </cell>
          <cell r="BW184">
            <v>1.3333333333333333</v>
          </cell>
          <cell r="BX184">
            <v>6.2777777777777777</v>
          </cell>
          <cell r="BY184">
            <v>3.1666666666666665</v>
          </cell>
          <cell r="BZ184">
            <v>4.083333333333333</v>
          </cell>
          <cell r="CA184">
            <v>3</v>
          </cell>
          <cell r="CB184">
            <v>2.1111111111111112</v>
          </cell>
          <cell r="CC184">
            <v>2.3333333333333335</v>
          </cell>
          <cell r="CD184">
            <v>1.4444444444444444</v>
          </cell>
          <cell r="CE184">
            <v>6.0277777777777777</v>
          </cell>
          <cell r="CF184">
            <v>4.4722222222222223</v>
          </cell>
          <cell r="CG184">
            <v>3.6388888888888888</v>
          </cell>
          <cell r="CH184">
            <v>4.75</v>
          </cell>
          <cell r="CI184">
            <v>3.1111111111111112</v>
          </cell>
          <cell r="CJ184">
            <v>5.916666666666667</v>
          </cell>
          <cell r="CK184">
            <v>5.666666666666667</v>
          </cell>
          <cell r="CL184">
            <v>3.3611111111111112</v>
          </cell>
          <cell r="CM184">
            <v>3</v>
          </cell>
          <cell r="CN184">
            <v>4.5</v>
          </cell>
          <cell r="CO184">
            <v>5.5</v>
          </cell>
          <cell r="CP184">
            <v>5.083333333333333</v>
          </cell>
          <cell r="CQ184">
            <v>4.5185185185185182</v>
          </cell>
          <cell r="CR184">
            <v>4.5185165405273437</v>
          </cell>
          <cell r="CS184">
            <v>5.0277777777777777</v>
          </cell>
          <cell r="CT184">
            <v>4.4861111111111107</v>
          </cell>
          <cell r="CU184">
            <v>4.5856481481481488</v>
          </cell>
          <cell r="CV184">
            <v>0.57870370370370283</v>
          </cell>
          <cell r="CW184">
            <v>4.333333333333333</v>
          </cell>
          <cell r="CX184">
            <v>3.9074074074074079</v>
          </cell>
          <cell r="CY184">
            <v>4.2824074074074074</v>
          </cell>
          <cell r="DA184" t="str">
            <v>GNM250</v>
          </cell>
          <cell r="DB184">
            <v>3.2685185185185186</v>
          </cell>
          <cell r="DC184">
            <v>4.4861111111111107</v>
          </cell>
          <cell r="DD184">
            <v>4.4861111111111107</v>
          </cell>
          <cell r="DE184">
            <v>1.2175925925925921</v>
          </cell>
          <cell r="DF184">
            <v>4925.75</v>
          </cell>
          <cell r="DG184">
            <v>36726096.438726798</v>
          </cell>
          <cell r="DH184">
            <v>0.99987212364448819</v>
          </cell>
          <cell r="DI184" t="str">
            <v>C</v>
          </cell>
        </row>
        <row r="185">
          <cell r="D185" t="str">
            <v>GNE250</v>
          </cell>
          <cell r="E185">
            <v>1098</v>
          </cell>
          <cell r="F185">
            <v>30.5</v>
          </cell>
          <cell r="G185">
            <v>30.5</v>
          </cell>
          <cell r="H185">
            <v>30.5</v>
          </cell>
          <cell r="I185">
            <v>30.5</v>
          </cell>
          <cell r="J185">
            <v>30.5</v>
          </cell>
          <cell r="K185">
            <v>327</v>
          </cell>
          <cell r="L185">
            <v>174</v>
          </cell>
          <cell r="M185">
            <v>198</v>
          </cell>
          <cell r="N185">
            <v>138</v>
          </cell>
          <cell r="O185">
            <v>236</v>
          </cell>
          <cell r="P185">
            <v>114</v>
          </cell>
          <cell r="Q185">
            <v>85</v>
          </cell>
          <cell r="R185">
            <v>124</v>
          </cell>
          <cell r="S185">
            <v>291</v>
          </cell>
          <cell r="T185">
            <v>138</v>
          </cell>
          <cell r="U185">
            <v>230.82295081967214</v>
          </cell>
          <cell r="V185">
            <v>160</v>
          </cell>
          <cell r="W185">
            <v>112</v>
          </cell>
          <cell r="X185">
            <v>109</v>
          </cell>
          <cell r="Y185">
            <v>179</v>
          </cell>
          <cell r="Z185">
            <v>241</v>
          </cell>
          <cell r="AA185">
            <v>138</v>
          </cell>
          <cell r="AB185">
            <v>349</v>
          </cell>
          <cell r="AC185">
            <v>138</v>
          </cell>
          <cell r="AD185">
            <v>60</v>
          </cell>
          <cell r="AE185">
            <v>138</v>
          </cell>
          <cell r="AF185">
            <v>194</v>
          </cell>
          <cell r="AG185">
            <v>93</v>
          </cell>
          <cell r="AH185">
            <v>144</v>
          </cell>
          <cell r="AI185">
            <v>105</v>
          </cell>
          <cell r="AJ185">
            <v>57</v>
          </cell>
          <cell r="AK185">
            <v>140</v>
          </cell>
          <cell r="AL185">
            <v>39</v>
          </cell>
          <cell r="AM185">
            <v>207</v>
          </cell>
          <cell r="AN185">
            <v>120</v>
          </cell>
          <cell r="AO185">
            <v>174</v>
          </cell>
          <cell r="AP185">
            <v>36</v>
          </cell>
          <cell r="AQ185">
            <v>219</v>
          </cell>
          <cell r="AR185">
            <v>162</v>
          </cell>
          <cell r="AS185">
            <v>124</v>
          </cell>
          <cell r="AT185">
            <v>111</v>
          </cell>
          <cell r="AU185">
            <v>153</v>
          </cell>
          <cell r="AV185">
            <v>123</v>
          </cell>
          <cell r="AW185">
            <v>242</v>
          </cell>
          <cell r="AX185">
            <v>152.5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9.0833333333333339</v>
          </cell>
          <cell r="BE185">
            <v>4.833333333333333</v>
          </cell>
          <cell r="BF185">
            <v>5.5</v>
          </cell>
          <cell r="BG185">
            <v>3.8333333333333335</v>
          </cell>
          <cell r="BH185">
            <v>6.5555555555555554</v>
          </cell>
          <cell r="BI185">
            <v>3.1666666666666665</v>
          </cell>
          <cell r="BJ185">
            <v>2.3611111111111112</v>
          </cell>
          <cell r="BK185">
            <v>3.4444444444444446</v>
          </cell>
          <cell r="BL185">
            <v>8.0833333333333339</v>
          </cell>
          <cell r="BM185">
            <v>3.8333333333333335</v>
          </cell>
          <cell r="BN185">
            <v>6.4117486338797818</v>
          </cell>
          <cell r="BO185">
            <v>4.4444444444444446</v>
          </cell>
          <cell r="BP185">
            <v>3.1111111111111112</v>
          </cell>
          <cell r="BQ185">
            <v>3.0277777777777777</v>
          </cell>
          <cell r="BR185">
            <v>4.9722222222222223</v>
          </cell>
          <cell r="BS185">
            <v>6.6944444444444446</v>
          </cell>
          <cell r="BT185">
            <v>3.8333333333333335</v>
          </cell>
          <cell r="BU185">
            <v>9.6944444444444446</v>
          </cell>
          <cell r="BV185">
            <v>3.8333333333333335</v>
          </cell>
          <cell r="BW185">
            <v>1.6666666666666667</v>
          </cell>
          <cell r="BX185">
            <v>3.8333333333333335</v>
          </cell>
          <cell r="BY185">
            <v>5.3888888888888893</v>
          </cell>
          <cell r="BZ185">
            <v>2.5833333333333335</v>
          </cell>
          <cell r="CA185">
            <v>4</v>
          </cell>
          <cell r="CB185">
            <v>2.9166666666666665</v>
          </cell>
          <cell r="CC185">
            <v>1.5833333333333333</v>
          </cell>
          <cell r="CD185">
            <v>3.8888888888888888</v>
          </cell>
          <cell r="CE185">
            <v>1.0833333333333333</v>
          </cell>
          <cell r="CF185">
            <v>5.75</v>
          </cell>
          <cell r="CG185">
            <v>3.3333333333333335</v>
          </cell>
          <cell r="CH185">
            <v>4.833333333333333</v>
          </cell>
          <cell r="CI185">
            <v>1</v>
          </cell>
          <cell r="CJ185">
            <v>6.083333333333333</v>
          </cell>
          <cell r="CK185">
            <v>4.5</v>
          </cell>
          <cell r="CL185">
            <v>3.4444444444444446</v>
          </cell>
          <cell r="CM185">
            <v>3.0833333333333335</v>
          </cell>
          <cell r="CN185">
            <v>4.25</v>
          </cell>
          <cell r="CO185">
            <v>3.4166666666666665</v>
          </cell>
          <cell r="CP185">
            <v>6.7222222222222223</v>
          </cell>
          <cell r="CQ185">
            <v>4.2361111111111116</v>
          </cell>
          <cell r="CR185">
            <v>4.2361106872558594</v>
          </cell>
          <cell r="CS185">
            <v>4.7962962962962967</v>
          </cell>
          <cell r="CT185">
            <v>4.2777777777777777</v>
          </cell>
          <cell r="CU185">
            <v>3.9583333333333335</v>
          </cell>
          <cell r="CV185">
            <v>0.9629629629629628</v>
          </cell>
          <cell r="CW185">
            <v>3.5833333333333335</v>
          </cell>
          <cell r="CX185">
            <v>3.3148148148148149</v>
          </cell>
          <cell r="CY185">
            <v>3.7222222222222219</v>
          </cell>
          <cell r="DA185" t="str">
            <v>GNE250</v>
          </cell>
          <cell r="DB185">
            <v>2.1851851851851851</v>
          </cell>
          <cell r="DC185">
            <v>4.2777777777777777</v>
          </cell>
          <cell r="DD185">
            <v>4.2777777777777777</v>
          </cell>
          <cell r="DE185">
            <v>2.0925925925925926</v>
          </cell>
          <cell r="DF185">
            <v>4697</v>
          </cell>
          <cell r="DG185">
            <v>36730793.438726798</v>
          </cell>
          <cell r="DH185">
            <v>1</v>
          </cell>
          <cell r="DI185" t="str">
            <v>C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3"/>
  <sheetViews>
    <sheetView tabSelected="1" workbookViewId="0">
      <selection activeCell="C3" sqref="C3"/>
    </sheetView>
  </sheetViews>
  <sheetFormatPr defaultRowHeight="12" outlineLevelCol="1" x14ac:dyDescent="0.2"/>
  <cols>
    <col min="1" max="1" width="8.140625" style="1" customWidth="1"/>
    <col min="2" max="2" width="10.7109375" style="2" customWidth="1"/>
    <col min="3" max="3" width="50.7109375" style="3" customWidth="1"/>
    <col min="4" max="4" width="9.28515625" style="1" customWidth="1"/>
    <col min="5" max="5" width="7.7109375" style="1" bestFit="1" customWidth="1"/>
    <col min="6" max="6" width="11" style="4" customWidth="1" outlineLevel="1"/>
    <col min="7" max="8" width="11" style="5" customWidth="1" outlineLevel="1"/>
    <col min="9" max="9" width="11" style="5" customWidth="1"/>
    <col min="10" max="10" width="6" style="3" hidden="1" customWidth="1"/>
    <col min="11" max="11" width="9.42578125" style="3" hidden="1" customWidth="1"/>
    <col min="12" max="12" width="10.42578125" style="6" customWidth="1"/>
    <col min="13" max="13" width="9.5703125" style="1" customWidth="1"/>
    <col min="14" max="14" width="8.7109375" style="6" customWidth="1"/>
    <col min="15" max="15" width="8.85546875" style="6" bestFit="1" customWidth="1"/>
    <col min="16" max="16" width="10.7109375" style="3" customWidth="1" outlineLevel="1"/>
    <col min="17" max="17" width="16.5703125" style="1" bestFit="1" customWidth="1" outlineLevel="1"/>
    <col min="18" max="18" width="11.28515625" style="3" customWidth="1" outlineLevel="1"/>
    <col min="19" max="19" width="15" style="9" bestFit="1" customWidth="1" outlineLevel="1"/>
    <col min="20" max="20" width="10.85546875" style="9" hidden="1" customWidth="1" outlineLevel="1"/>
    <col min="21" max="21" width="7.7109375" style="9" hidden="1" customWidth="1" outlineLevel="1"/>
    <col min="22" max="22" width="11" style="9" hidden="1" customWidth="1" outlineLevel="1"/>
    <col min="23" max="23" width="4.140625" style="3" hidden="1" customWidth="1"/>
    <col min="24" max="24" width="9.140625" style="3" hidden="1" customWidth="1" outlineLevel="1"/>
    <col min="25" max="25" width="16.85546875" style="5" hidden="1" customWidth="1"/>
    <col min="26" max="26" width="11" style="3" hidden="1" customWidth="1"/>
    <col min="27" max="27" width="12.42578125" style="10" hidden="1" customWidth="1"/>
    <col min="28" max="28" width="9.140625" style="3" hidden="1" customWidth="1"/>
    <col min="29" max="29" width="10.7109375" style="3" hidden="1" customWidth="1"/>
    <col min="30" max="30" width="12.42578125" style="10" hidden="1" customWidth="1"/>
    <col min="31" max="31" width="14.42578125" style="3" customWidth="1"/>
    <col min="32" max="16384" width="9.140625" style="3"/>
  </cols>
  <sheetData>
    <row r="1" spans="1:30" x14ac:dyDescent="0.2">
      <c r="P1" s="3" t="s">
        <v>0</v>
      </c>
      <c r="Q1" s="1" t="s">
        <v>1</v>
      </c>
      <c r="R1" s="7" t="s">
        <v>2</v>
      </c>
      <c r="S1" s="7"/>
      <c r="T1" s="8"/>
    </row>
    <row r="2" spans="1:30" x14ac:dyDescent="0.2">
      <c r="Q2" s="1" t="s">
        <v>3</v>
      </c>
      <c r="R2" s="11">
        <v>44901</v>
      </c>
      <c r="S2" s="11"/>
      <c r="T2" s="8"/>
    </row>
    <row r="3" spans="1:30" x14ac:dyDescent="0.2">
      <c r="Q3" s="1" t="s">
        <v>4</v>
      </c>
      <c r="R3" s="12" t="s">
        <v>5</v>
      </c>
      <c r="S3" s="12"/>
    </row>
    <row r="4" spans="1:30" ht="12.75" thickBot="1" x14ac:dyDescent="0.25"/>
    <row r="5" spans="1:30" s="13" customFormat="1" x14ac:dyDescent="0.2">
      <c r="B5" s="14"/>
      <c r="F5" s="15"/>
      <c r="G5" s="15"/>
      <c r="H5" s="15"/>
      <c r="I5" s="16" t="s">
        <v>6</v>
      </c>
      <c r="L5" s="17" t="s">
        <v>7</v>
      </c>
      <c r="M5" s="18"/>
      <c r="N5" s="18"/>
      <c r="O5" s="19"/>
      <c r="P5" s="20"/>
      <c r="Q5" s="21"/>
      <c r="R5" s="21"/>
      <c r="S5" s="22"/>
      <c r="T5" s="23" t="s">
        <v>8</v>
      </c>
      <c r="U5" s="24" t="s">
        <v>9</v>
      </c>
      <c r="V5" s="24" t="s">
        <v>10</v>
      </c>
      <c r="Y5" s="25" t="s">
        <v>11</v>
      </c>
      <c r="AA5" s="26"/>
      <c r="AD5" s="26"/>
    </row>
    <row r="6" spans="1:30" s="14" customFormat="1" ht="36.75" thickBot="1" x14ac:dyDescent="0.3">
      <c r="A6" s="27" t="s">
        <v>12</v>
      </c>
      <c r="B6" s="27" t="s">
        <v>13</v>
      </c>
      <c r="C6" s="27" t="s">
        <v>14</v>
      </c>
      <c r="D6" s="27" t="s">
        <v>15</v>
      </c>
      <c r="E6" s="27" t="s">
        <v>16</v>
      </c>
      <c r="F6" s="28" t="s">
        <v>17</v>
      </c>
      <c r="G6" s="28" t="s">
        <v>18</v>
      </c>
      <c r="H6" s="28" t="s">
        <v>19</v>
      </c>
      <c r="I6" s="28" t="s">
        <v>20</v>
      </c>
      <c r="J6" s="27" t="s">
        <v>21</v>
      </c>
      <c r="K6" s="27" t="s">
        <v>22</v>
      </c>
      <c r="L6" s="29" t="s">
        <v>23</v>
      </c>
      <c r="M6" s="27" t="s">
        <v>24</v>
      </c>
      <c r="N6" s="29" t="s">
        <v>25</v>
      </c>
      <c r="O6" s="29" t="s">
        <v>26</v>
      </c>
      <c r="P6" s="30" t="s">
        <v>27</v>
      </c>
      <c r="Q6" s="30" t="s">
        <v>28</v>
      </c>
      <c r="R6" s="31" t="s">
        <v>29</v>
      </c>
      <c r="S6" s="32" t="s">
        <v>30</v>
      </c>
      <c r="T6" s="33"/>
      <c r="U6" s="34"/>
      <c r="V6" s="34"/>
      <c r="Y6" s="35" t="s">
        <v>31</v>
      </c>
      <c r="Z6" s="14" t="s">
        <v>32</v>
      </c>
      <c r="AA6" s="36" t="s">
        <v>30</v>
      </c>
      <c r="AD6" s="36"/>
    </row>
    <row r="7" spans="1:30" x14ac:dyDescent="0.2">
      <c r="F7" s="37"/>
      <c r="G7" s="38"/>
      <c r="H7" s="38"/>
      <c r="I7" s="38"/>
      <c r="L7" s="39"/>
      <c r="N7" s="39"/>
      <c r="O7" s="39"/>
      <c r="S7" s="40"/>
      <c r="T7" s="41"/>
      <c r="U7" s="41"/>
      <c r="V7" s="41"/>
      <c r="Y7" s="38"/>
      <c r="AA7" s="42"/>
      <c r="AD7" s="42"/>
    </row>
    <row r="8" spans="1:30" ht="13.5" x14ac:dyDescent="0.3">
      <c r="A8" s="43" t="s">
        <v>33</v>
      </c>
      <c r="B8" s="44" t="s">
        <v>34</v>
      </c>
      <c r="C8" s="45" t="s">
        <v>35</v>
      </c>
      <c r="D8" s="43" t="s">
        <v>36</v>
      </c>
      <c r="E8" s="43">
        <v>36</v>
      </c>
      <c r="F8" s="46">
        <v>67.86</v>
      </c>
      <c r="G8" s="47">
        <v>76</v>
      </c>
      <c r="H8" s="47">
        <v>2442.96</v>
      </c>
      <c r="I8" s="48">
        <v>2736.12</v>
      </c>
      <c r="J8" s="45">
        <v>30</v>
      </c>
      <c r="K8" s="45">
        <v>17.510000000000002</v>
      </c>
      <c r="L8" s="49">
        <v>19.962323777222245</v>
      </c>
      <c r="M8" s="50"/>
      <c r="N8" s="49">
        <v>14</v>
      </c>
      <c r="O8" s="51">
        <f>(SUM(L8,M8)*(0.7+0.2333)+N8)</f>
        <v>32.630836781281523</v>
      </c>
      <c r="P8" s="52">
        <v>10</v>
      </c>
      <c r="Q8" s="52">
        <v>28</v>
      </c>
      <c r="R8" s="53">
        <f>IF(SUM(P8:Q8)&gt;$O8,0,ROUND($O8-SUM(P8:Q8),0))</f>
        <v>0</v>
      </c>
      <c r="S8" s="54">
        <f>IF(ISERROR(R8*$H8),"",ROUND((R8*$H8*1.12),2))</f>
        <v>0</v>
      </c>
      <c r="T8" s="55">
        <f>SUM(P8:Q8)-($L8/30*2)</f>
        <v>36.669178414851849</v>
      </c>
      <c r="U8" s="55">
        <f>IF(ISERROR(T8/($L8/30)),"",T8/($L8/30))</f>
        <v>55.107579895121347</v>
      </c>
      <c r="V8" s="56">
        <f>IF(ISERROR(R8*$K8),"",R8*$K8)/1000</f>
        <v>0</v>
      </c>
      <c r="W8" s="45"/>
      <c r="X8" s="3" t="str">
        <f>VLOOKUP(B8,[1]DATA!$D$5:$DI$185,110,FALSE)</f>
        <v>A</v>
      </c>
      <c r="Y8" s="5">
        <f t="shared" ref="Y8:Y81" si="0">ROUND((H8*R8),2)</f>
        <v>0</v>
      </c>
      <c r="Z8" s="57">
        <f>ROUND((Y8*12%),2)</f>
        <v>0</v>
      </c>
      <c r="AA8" s="10">
        <f>ROUND(SUM(Y8:Z8),2)</f>
        <v>0</v>
      </c>
      <c r="AB8" s="3" t="b">
        <f t="shared" ref="AB8:AB81" si="1">AA8=S8</f>
        <v>1</v>
      </c>
      <c r="AC8" s="57">
        <f t="shared" ref="AC8:AC81" si="2">AA8-S8</f>
        <v>0</v>
      </c>
      <c r="AD8" s="10">
        <f>ROUND((Y8*1.12),2)</f>
        <v>0</v>
      </c>
    </row>
    <row r="9" spans="1:30" ht="13.5" x14ac:dyDescent="0.3">
      <c r="A9" s="43" t="s">
        <v>33</v>
      </c>
      <c r="B9" s="44" t="s">
        <v>37</v>
      </c>
      <c r="C9" s="45" t="s">
        <v>38</v>
      </c>
      <c r="D9" s="43" t="s">
        <v>39</v>
      </c>
      <c r="E9" s="43">
        <v>60</v>
      </c>
      <c r="F9" s="46">
        <v>38.21</v>
      </c>
      <c r="G9" s="47">
        <v>42.8</v>
      </c>
      <c r="H9" s="47">
        <v>2292.6</v>
      </c>
      <c r="I9" s="48">
        <v>2567.71</v>
      </c>
      <c r="J9" s="45">
        <v>30</v>
      </c>
      <c r="K9" s="45">
        <v>15.09</v>
      </c>
      <c r="L9" s="49">
        <v>9.7137241614772183</v>
      </c>
      <c r="M9" s="50"/>
      <c r="N9" s="49">
        <v>7</v>
      </c>
      <c r="O9" s="51">
        <f t="shared" ref="O9:O72" si="3">(SUM(L9,M9)*(0.7+0.2333)+N9)</f>
        <v>16.065818759906691</v>
      </c>
      <c r="P9" s="52">
        <v>0</v>
      </c>
      <c r="Q9" s="52">
        <v>20</v>
      </c>
      <c r="R9" s="53">
        <f t="shared" ref="R9:R72" si="4">IF(SUM(P9:Q9)&gt;$O9,0,ROUND($O9-SUM(P9:Q9),0))</f>
        <v>0</v>
      </c>
      <c r="S9" s="54">
        <f t="shared" ref="S9:S72" si="5">IF(ISERROR(R9*$H9),"",ROUND((R9*$H9*1.12),2))</f>
        <v>0</v>
      </c>
      <c r="T9" s="55">
        <f t="shared" ref="T9:T79" si="6">SUM(P9:Q9)-($L9/30*2)</f>
        <v>19.352418389234852</v>
      </c>
      <c r="U9" s="55">
        <f t="shared" ref="U9:U82" si="7">IF(ISERROR(T9/($L9/30)),"",T9/($L9/30))</f>
        <v>59.768276515354003</v>
      </c>
      <c r="V9" s="56">
        <f t="shared" ref="V9:V82" si="8">IF(ISERROR(R9*$K9),"",R9*$K9)/1000</f>
        <v>0</v>
      </c>
      <c r="W9" s="45"/>
      <c r="X9" s="3" t="str">
        <f>VLOOKUP(B9,[1]DATA!$D$5:$DI$185,110,FALSE)</f>
        <v>B</v>
      </c>
      <c r="Y9" s="5">
        <f t="shared" si="0"/>
        <v>0</v>
      </c>
      <c r="Z9" s="57">
        <f t="shared" ref="Z9:Z82" si="9">ROUND((Y9*12%),2)</f>
        <v>0</v>
      </c>
      <c r="AA9" s="10">
        <f t="shared" ref="AA9:AA82" si="10">ROUND(SUM(Y9:Z9),2)</f>
        <v>0</v>
      </c>
      <c r="AB9" s="3" t="b">
        <f t="shared" si="1"/>
        <v>1</v>
      </c>
      <c r="AC9" s="57">
        <f t="shared" si="2"/>
        <v>0</v>
      </c>
      <c r="AD9" s="10">
        <f t="shared" ref="AD9:AD82" si="11">ROUND((Y9*1.12),2)</f>
        <v>0</v>
      </c>
    </row>
    <row r="10" spans="1:30" ht="13.5" x14ac:dyDescent="0.3">
      <c r="A10" s="43" t="s">
        <v>33</v>
      </c>
      <c r="B10" s="44" t="s">
        <v>40</v>
      </c>
      <c r="C10" s="45" t="s">
        <v>41</v>
      </c>
      <c r="D10" s="43" t="s">
        <v>42</v>
      </c>
      <c r="E10" s="43">
        <v>60</v>
      </c>
      <c r="F10" s="46">
        <v>26.07</v>
      </c>
      <c r="G10" s="47">
        <v>29.2</v>
      </c>
      <c r="H10" s="47">
        <v>1564.2</v>
      </c>
      <c r="I10" s="48">
        <v>1751.9</v>
      </c>
      <c r="J10" s="45">
        <v>42</v>
      </c>
      <c r="K10" s="45">
        <v>9.41</v>
      </c>
      <c r="L10" s="49">
        <v>13.182323953041458</v>
      </c>
      <c r="M10" s="50"/>
      <c r="N10" s="49">
        <v>9</v>
      </c>
      <c r="O10" s="51">
        <f t="shared" si="3"/>
        <v>21.303062945373593</v>
      </c>
      <c r="P10" s="52">
        <v>7</v>
      </c>
      <c r="Q10" s="52">
        <v>17</v>
      </c>
      <c r="R10" s="53">
        <f t="shared" si="4"/>
        <v>0</v>
      </c>
      <c r="S10" s="54">
        <f t="shared" si="5"/>
        <v>0</v>
      </c>
      <c r="T10" s="55">
        <f t="shared" si="6"/>
        <v>23.121178403130571</v>
      </c>
      <c r="U10" s="55">
        <f t="shared" si="7"/>
        <v>52.618594002454316</v>
      </c>
      <c r="V10" s="56">
        <f t="shared" si="8"/>
        <v>0</v>
      </c>
      <c r="W10" s="45"/>
      <c r="X10" s="3" t="str">
        <f>VLOOKUP(B10,[1]DATA!$D$5:$DI$185,110,FALSE)</f>
        <v>B</v>
      </c>
      <c r="Y10" s="5">
        <f t="shared" si="0"/>
        <v>0</v>
      </c>
      <c r="Z10" s="57">
        <f t="shared" si="9"/>
        <v>0</v>
      </c>
      <c r="AA10" s="10">
        <f t="shared" si="10"/>
        <v>0</v>
      </c>
      <c r="AB10" s="3" t="b">
        <f t="shared" si="1"/>
        <v>1</v>
      </c>
      <c r="AC10" s="57">
        <f t="shared" si="2"/>
        <v>0</v>
      </c>
      <c r="AD10" s="10">
        <f t="shared" si="11"/>
        <v>0</v>
      </c>
    </row>
    <row r="11" spans="1:30" ht="13.5" x14ac:dyDescent="0.3">
      <c r="A11" s="43" t="s">
        <v>33</v>
      </c>
      <c r="B11" s="44" t="s">
        <v>43</v>
      </c>
      <c r="C11" s="45" t="s">
        <v>44</v>
      </c>
      <c r="D11" s="43" t="s">
        <v>45</v>
      </c>
      <c r="E11" s="43">
        <v>24</v>
      </c>
      <c r="F11" s="46">
        <v>18.13</v>
      </c>
      <c r="G11" s="47">
        <v>20.309999999999999</v>
      </c>
      <c r="H11" s="47">
        <v>435.12</v>
      </c>
      <c r="I11" s="48">
        <v>487.33</v>
      </c>
      <c r="J11" s="45"/>
      <c r="K11" s="45"/>
      <c r="L11" s="49">
        <v>14.340125445454484</v>
      </c>
      <c r="M11" s="50"/>
      <c r="N11" s="49">
        <v>10</v>
      </c>
      <c r="O11" s="51">
        <f t="shared" si="3"/>
        <v>23.38363907824267</v>
      </c>
      <c r="P11" s="52">
        <v>0</v>
      </c>
      <c r="Q11" s="52">
        <v>30</v>
      </c>
      <c r="R11" s="53">
        <f t="shared" si="4"/>
        <v>0</v>
      </c>
      <c r="S11" s="54">
        <f t="shared" si="5"/>
        <v>0</v>
      </c>
      <c r="T11" s="55"/>
      <c r="U11" s="55"/>
      <c r="V11" s="56"/>
      <c r="W11" s="45"/>
      <c r="Z11" s="57"/>
      <c r="AC11" s="57"/>
    </row>
    <row r="12" spans="1:30" ht="13.5" x14ac:dyDescent="0.3">
      <c r="A12" s="43" t="s">
        <v>33</v>
      </c>
      <c r="B12" s="44" t="s">
        <v>46</v>
      </c>
      <c r="C12" s="45" t="s">
        <v>47</v>
      </c>
      <c r="D12" s="43" t="s">
        <v>36</v>
      </c>
      <c r="E12" s="43">
        <v>36</v>
      </c>
      <c r="F12" s="46">
        <v>50.63</v>
      </c>
      <c r="G12" s="47">
        <v>56.71</v>
      </c>
      <c r="H12" s="47">
        <v>1822.68</v>
      </c>
      <c r="I12" s="48">
        <v>2041.4</v>
      </c>
      <c r="J12" s="45"/>
      <c r="K12" s="45"/>
      <c r="L12" s="49">
        <v>1.6666666666666667</v>
      </c>
      <c r="M12" s="50"/>
      <c r="N12" s="49">
        <v>4</v>
      </c>
      <c r="O12" s="51">
        <f t="shared" si="3"/>
        <v>5.5555000000000003</v>
      </c>
      <c r="P12" s="52">
        <v>1</v>
      </c>
      <c r="Q12" s="52">
        <v>3</v>
      </c>
      <c r="R12" s="53">
        <f t="shared" si="4"/>
        <v>2</v>
      </c>
      <c r="S12" s="54">
        <f t="shared" si="5"/>
        <v>4082.8</v>
      </c>
      <c r="T12" s="55"/>
      <c r="U12" s="55"/>
      <c r="V12" s="56"/>
      <c r="W12" s="45"/>
      <c r="Z12" s="57"/>
      <c r="AC12" s="57"/>
    </row>
    <row r="13" spans="1:30" ht="13.5" x14ac:dyDescent="0.3">
      <c r="A13" s="43" t="s">
        <v>33</v>
      </c>
      <c r="B13" s="44" t="s">
        <v>48</v>
      </c>
      <c r="C13" s="45" t="s">
        <v>47</v>
      </c>
      <c r="D13" s="43" t="s">
        <v>39</v>
      </c>
      <c r="E13" s="43">
        <v>60</v>
      </c>
      <c r="F13" s="46">
        <v>29.15</v>
      </c>
      <c r="G13" s="47">
        <v>32.65</v>
      </c>
      <c r="H13" s="47">
        <v>1749</v>
      </c>
      <c r="I13" s="48">
        <v>1958.88</v>
      </c>
      <c r="J13" s="45"/>
      <c r="K13" s="45"/>
      <c r="L13" s="49">
        <v>1</v>
      </c>
      <c r="M13" s="50"/>
      <c r="N13" s="49">
        <v>4</v>
      </c>
      <c r="O13" s="51">
        <f t="shared" si="3"/>
        <v>4.9333</v>
      </c>
      <c r="P13" s="52">
        <v>3</v>
      </c>
      <c r="Q13" s="52">
        <v>4</v>
      </c>
      <c r="R13" s="53">
        <f t="shared" si="4"/>
        <v>0</v>
      </c>
      <c r="S13" s="54">
        <f t="shared" si="5"/>
        <v>0</v>
      </c>
      <c r="T13" s="55"/>
      <c r="U13" s="55"/>
      <c r="V13" s="56"/>
      <c r="W13" s="45"/>
      <c r="Z13" s="57"/>
      <c r="AC13" s="57"/>
    </row>
    <row r="14" spans="1:30" ht="13.5" x14ac:dyDescent="0.3">
      <c r="A14" s="43" t="s">
        <v>33</v>
      </c>
      <c r="B14" s="44" t="s">
        <v>49</v>
      </c>
      <c r="C14" s="45" t="s">
        <v>47</v>
      </c>
      <c r="D14" s="43" t="s">
        <v>42</v>
      </c>
      <c r="E14" s="43">
        <v>60</v>
      </c>
      <c r="F14" s="46">
        <v>20.76</v>
      </c>
      <c r="G14" s="47">
        <v>23.25</v>
      </c>
      <c r="H14" s="47">
        <v>1245.5999999999999</v>
      </c>
      <c r="I14" s="48">
        <v>1395.07</v>
      </c>
      <c r="J14" s="45"/>
      <c r="K14" s="45"/>
      <c r="L14" s="49">
        <v>1.3333333333333333</v>
      </c>
      <c r="M14" s="50"/>
      <c r="N14" s="49">
        <v>4</v>
      </c>
      <c r="O14" s="51">
        <f t="shared" si="3"/>
        <v>5.2443999999999997</v>
      </c>
      <c r="P14" s="52">
        <v>15</v>
      </c>
      <c r="Q14" s="52">
        <v>0</v>
      </c>
      <c r="R14" s="53">
        <f t="shared" si="4"/>
        <v>0</v>
      </c>
      <c r="S14" s="54">
        <f t="shared" si="5"/>
        <v>0</v>
      </c>
      <c r="T14" s="55"/>
      <c r="U14" s="55"/>
      <c r="V14" s="56"/>
      <c r="W14" s="45"/>
      <c r="Z14" s="57"/>
      <c r="AC14" s="57"/>
    </row>
    <row r="15" spans="1:30" ht="13.5" x14ac:dyDescent="0.3">
      <c r="A15" s="43" t="s">
        <v>33</v>
      </c>
      <c r="B15" s="44" t="s">
        <v>50</v>
      </c>
      <c r="C15" s="45" t="s">
        <v>51</v>
      </c>
      <c r="D15" s="43" t="s">
        <v>52</v>
      </c>
      <c r="E15" s="43">
        <v>6</v>
      </c>
      <c r="F15" s="46">
        <v>155.80000000000001</v>
      </c>
      <c r="G15" s="47">
        <v>174.5</v>
      </c>
      <c r="H15" s="47">
        <v>934.8</v>
      </c>
      <c r="I15" s="48">
        <v>1046.98</v>
      </c>
      <c r="J15" s="45">
        <v>88</v>
      </c>
      <c r="K15" s="45">
        <v>6.12</v>
      </c>
      <c r="L15" s="49">
        <v>15.00000636752055</v>
      </c>
      <c r="M15" s="50"/>
      <c r="N15" s="49">
        <v>11</v>
      </c>
      <c r="O15" s="51">
        <f t="shared" si="3"/>
        <v>24.99950594280693</v>
      </c>
      <c r="P15" s="52">
        <v>11</v>
      </c>
      <c r="Q15" s="52">
        <v>7</v>
      </c>
      <c r="R15" s="53">
        <f t="shared" si="4"/>
        <v>7</v>
      </c>
      <c r="S15" s="54">
        <f t="shared" si="5"/>
        <v>7328.83</v>
      </c>
      <c r="T15" s="55">
        <f t="shared" si="6"/>
        <v>16.999999575498631</v>
      </c>
      <c r="U15" s="55">
        <f t="shared" si="7"/>
        <v>33.999984717957169</v>
      </c>
      <c r="V15" s="56">
        <f t="shared" si="8"/>
        <v>4.2840000000000003E-2</v>
      </c>
      <c r="W15" s="45"/>
      <c r="X15" s="3" t="str">
        <f>VLOOKUP(B15,[1]DATA!$D$5:$DI$185,110,FALSE)</f>
        <v>C</v>
      </c>
      <c r="Y15" s="5">
        <f t="shared" si="0"/>
        <v>6543.6</v>
      </c>
      <c r="Z15" s="57">
        <f t="shared" si="9"/>
        <v>785.23</v>
      </c>
      <c r="AA15" s="10">
        <f t="shared" si="10"/>
        <v>7328.83</v>
      </c>
      <c r="AB15" s="3" t="b">
        <f t="shared" si="1"/>
        <v>1</v>
      </c>
      <c r="AC15" s="57">
        <f t="shared" si="2"/>
        <v>0</v>
      </c>
      <c r="AD15" s="10">
        <f t="shared" si="11"/>
        <v>7328.83</v>
      </c>
    </row>
    <row r="16" spans="1:30" ht="13.5" x14ac:dyDescent="0.3">
      <c r="A16" s="43" t="s">
        <v>33</v>
      </c>
      <c r="B16" s="44" t="s">
        <v>53</v>
      </c>
      <c r="C16" s="45" t="s">
        <v>54</v>
      </c>
      <c r="D16" s="43" t="s">
        <v>55</v>
      </c>
      <c r="E16" s="43">
        <v>6</v>
      </c>
      <c r="F16" s="46">
        <v>86.16</v>
      </c>
      <c r="G16" s="47">
        <v>96.5</v>
      </c>
      <c r="H16" s="47">
        <v>516.96</v>
      </c>
      <c r="I16" s="48">
        <v>579</v>
      </c>
      <c r="J16" s="45">
        <v>185</v>
      </c>
      <c r="K16" s="45">
        <v>3.16</v>
      </c>
      <c r="L16" s="49">
        <v>24</v>
      </c>
      <c r="M16" s="50"/>
      <c r="N16" s="49">
        <v>22</v>
      </c>
      <c r="O16" s="51">
        <f t="shared" si="3"/>
        <v>44.3992</v>
      </c>
      <c r="P16" s="52">
        <v>34</v>
      </c>
      <c r="Q16" s="52">
        <v>32</v>
      </c>
      <c r="R16" s="53">
        <f t="shared" si="4"/>
        <v>0</v>
      </c>
      <c r="S16" s="54">
        <f t="shared" si="5"/>
        <v>0</v>
      </c>
      <c r="T16" s="55">
        <f t="shared" si="6"/>
        <v>64.400000000000006</v>
      </c>
      <c r="U16" s="55">
        <f t="shared" si="7"/>
        <v>80.5</v>
      </c>
      <c r="V16" s="56">
        <f t="shared" si="8"/>
        <v>0</v>
      </c>
      <c r="W16" s="45"/>
      <c r="X16" s="3" t="str">
        <f>VLOOKUP(B16,[1]DATA!$D$5:$DI$185,110,FALSE)</f>
        <v>B</v>
      </c>
      <c r="Y16" s="5">
        <f t="shared" si="0"/>
        <v>0</v>
      </c>
      <c r="Z16" s="57">
        <f t="shared" si="9"/>
        <v>0</v>
      </c>
      <c r="AA16" s="10">
        <f t="shared" si="10"/>
        <v>0</v>
      </c>
      <c r="AB16" s="3" t="b">
        <f t="shared" si="1"/>
        <v>1</v>
      </c>
      <c r="AC16" s="57">
        <f t="shared" si="2"/>
        <v>0</v>
      </c>
      <c r="AD16" s="10">
        <f t="shared" si="11"/>
        <v>0</v>
      </c>
    </row>
    <row r="17" spans="1:31" ht="13.5" x14ac:dyDescent="0.3">
      <c r="A17" s="43" t="s">
        <v>33</v>
      </c>
      <c r="B17" s="44" t="s">
        <v>56</v>
      </c>
      <c r="C17" s="45" t="s">
        <v>57</v>
      </c>
      <c r="D17" s="43" t="s">
        <v>36</v>
      </c>
      <c r="E17" s="43">
        <v>24</v>
      </c>
      <c r="F17" s="46">
        <v>69.64</v>
      </c>
      <c r="G17" s="47">
        <v>78</v>
      </c>
      <c r="H17" s="47">
        <v>1671.36</v>
      </c>
      <c r="I17" s="48">
        <v>1871.92</v>
      </c>
      <c r="J17" s="45">
        <v>40</v>
      </c>
      <c r="K17" s="45">
        <v>11.75</v>
      </c>
      <c r="L17" s="49">
        <v>141.20486986623342</v>
      </c>
      <c r="M17" s="50"/>
      <c r="N17" s="49">
        <v>132</v>
      </c>
      <c r="O17" s="51">
        <f t="shared" si="3"/>
        <v>263.78650504615564</v>
      </c>
      <c r="P17" s="52">
        <v>168</v>
      </c>
      <c r="Q17" s="52">
        <v>82</v>
      </c>
      <c r="R17" s="53">
        <f t="shared" si="4"/>
        <v>14</v>
      </c>
      <c r="S17" s="54">
        <f t="shared" si="5"/>
        <v>26206.92</v>
      </c>
      <c r="T17" s="55">
        <f t="shared" si="6"/>
        <v>240.58634200891777</v>
      </c>
      <c r="U17" s="55">
        <f t="shared" si="7"/>
        <v>51.114315441846443</v>
      </c>
      <c r="V17" s="56">
        <f t="shared" si="8"/>
        <v>0.16450000000000001</v>
      </c>
      <c r="W17" s="45"/>
      <c r="X17" s="3" t="str">
        <f>VLOOKUP(B17,[1]DATA!$D$5:$DI$185,110,FALSE)</f>
        <v>A</v>
      </c>
      <c r="Y17" s="5">
        <f t="shared" si="0"/>
        <v>23399.040000000001</v>
      </c>
      <c r="Z17" s="57">
        <f t="shared" si="9"/>
        <v>2807.88</v>
      </c>
      <c r="AA17" s="10">
        <f t="shared" si="10"/>
        <v>26206.92</v>
      </c>
      <c r="AB17" s="3" t="b">
        <f t="shared" si="1"/>
        <v>1</v>
      </c>
      <c r="AC17" s="57">
        <f t="shared" si="2"/>
        <v>0</v>
      </c>
      <c r="AD17" s="10">
        <f t="shared" si="11"/>
        <v>26206.92</v>
      </c>
    </row>
    <row r="18" spans="1:31" ht="13.5" x14ac:dyDescent="0.3">
      <c r="A18" s="43" t="s">
        <v>33</v>
      </c>
      <c r="B18" s="44" t="s">
        <v>58</v>
      </c>
      <c r="C18" s="45" t="s">
        <v>59</v>
      </c>
      <c r="D18" s="43" t="s">
        <v>60</v>
      </c>
      <c r="E18" s="43">
        <v>12</v>
      </c>
      <c r="F18" s="46">
        <v>66.88</v>
      </c>
      <c r="G18" s="47">
        <v>74.91</v>
      </c>
      <c r="H18" s="47">
        <v>802.56</v>
      </c>
      <c r="I18" s="48">
        <v>898.87</v>
      </c>
      <c r="J18" s="45"/>
      <c r="K18" s="45"/>
      <c r="L18" s="49">
        <v>0</v>
      </c>
      <c r="M18" s="50"/>
      <c r="N18" s="49">
        <v>4</v>
      </c>
      <c r="O18" s="51">
        <f t="shared" si="3"/>
        <v>4</v>
      </c>
      <c r="P18" s="52">
        <v>26</v>
      </c>
      <c r="Q18" s="52">
        <v>0</v>
      </c>
      <c r="R18" s="53">
        <f t="shared" si="4"/>
        <v>0</v>
      </c>
      <c r="S18" s="54">
        <f t="shared" si="5"/>
        <v>0</v>
      </c>
      <c r="T18" s="55"/>
      <c r="U18" s="55"/>
      <c r="V18" s="56"/>
      <c r="W18" s="45"/>
      <c r="Z18" s="57"/>
      <c r="AC18" s="57"/>
    </row>
    <row r="19" spans="1:31" ht="13.5" x14ac:dyDescent="0.3">
      <c r="A19" s="43" t="s">
        <v>33</v>
      </c>
      <c r="B19" s="44" t="s">
        <v>61</v>
      </c>
      <c r="C19" s="45" t="s">
        <v>62</v>
      </c>
      <c r="D19" s="43" t="s">
        <v>39</v>
      </c>
      <c r="E19" s="43">
        <v>48</v>
      </c>
      <c r="F19" s="46">
        <v>39.29</v>
      </c>
      <c r="G19" s="47">
        <v>44</v>
      </c>
      <c r="H19" s="47">
        <v>1885.92</v>
      </c>
      <c r="I19" s="48">
        <v>2112.23</v>
      </c>
      <c r="J19" s="45">
        <v>50</v>
      </c>
      <c r="K19" s="45">
        <v>12.1</v>
      </c>
      <c r="L19" s="49">
        <v>77.668688226818674</v>
      </c>
      <c r="M19" s="50"/>
      <c r="N19" s="49">
        <v>72</v>
      </c>
      <c r="O19" s="51">
        <f t="shared" si="3"/>
        <v>144.48818672208986</v>
      </c>
      <c r="P19" s="52">
        <v>88</v>
      </c>
      <c r="Q19" s="52">
        <v>55</v>
      </c>
      <c r="R19" s="53">
        <f t="shared" si="4"/>
        <v>1</v>
      </c>
      <c r="S19" s="54">
        <f t="shared" si="5"/>
        <v>2112.23</v>
      </c>
      <c r="T19" s="55">
        <f t="shared" si="6"/>
        <v>137.82208745154543</v>
      </c>
      <c r="U19" s="55">
        <f t="shared" si="7"/>
        <v>53.234613818528246</v>
      </c>
      <c r="V19" s="56">
        <f t="shared" si="8"/>
        <v>1.21E-2</v>
      </c>
      <c r="W19" s="45"/>
      <c r="X19" s="3" t="str">
        <f>VLOOKUP(B19,[1]DATA!$D$5:$DI$185,110,FALSE)</f>
        <v>A</v>
      </c>
      <c r="Y19" s="5">
        <f t="shared" si="0"/>
        <v>1885.92</v>
      </c>
      <c r="Z19" s="57">
        <f t="shared" si="9"/>
        <v>226.31</v>
      </c>
      <c r="AA19" s="10">
        <f t="shared" si="10"/>
        <v>2112.23</v>
      </c>
      <c r="AB19" s="3" t="b">
        <f t="shared" si="1"/>
        <v>1</v>
      </c>
      <c r="AC19" s="57">
        <f t="shared" si="2"/>
        <v>0</v>
      </c>
      <c r="AD19" s="10">
        <f t="shared" si="11"/>
        <v>2112.23</v>
      </c>
    </row>
    <row r="20" spans="1:31" ht="13.5" x14ac:dyDescent="0.3">
      <c r="A20" s="43" t="s">
        <v>33</v>
      </c>
      <c r="B20" s="44" t="s">
        <v>63</v>
      </c>
      <c r="C20" s="45" t="s">
        <v>64</v>
      </c>
      <c r="D20" s="43" t="s">
        <v>42</v>
      </c>
      <c r="E20" s="43">
        <v>48</v>
      </c>
      <c r="F20" s="46">
        <v>26.79</v>
      </c>
      <c r="G20" s="47">
        <v>30</v>
      </c>
      <c r="H20" s="47">
        <v>1285.92</v>
      </c>
      <c r="I20" s="48">
        <v>1440.23</v>
      </c>
      <c r="J20" s="45">
        <v>84</v>
      </c>
      <c r="K20" s="45">
        <v>7.41</v>
      </c>
      <c r="L20" s="49">
        <v>68.258329109470949</v>
      </c>
      <c r="M20" s="50"/>
      <c r="N20" s="49">
        <v>64</v>
      </c>
      <c r="O20" s="51">
        <f t="shared" si="3"/>
        <v>127.70549855786925</v>
      </c>
      <c r="P20" s="52">
        <v>26</v>
      </c>
      <c r="Q20" s="52">
        <v>95</v>
      </c>
      <c r="R20" s="53">
        <f t="shared" si="4"/>
        <v>7</v>
      </c>
      <c r="S20" s="54">
        <f t="shared" si="5"/>
        <v>10081.61</v>
      </c>
      <c r="T20" s="55">
        <f t="shared" si="6"/>
        <v>116.44944472603527</v>
      </c>
      <c r="U20" s="55">
        <f t="shared" si="7"/>
        <v>51.18032315409156</v>
      </c>
      <c r="V20" s="56">
        <f t="shared" si="8"/>
        <v>5.1870000000000006E-2</v>
      </c>
      <c r="W20" s="45"/>
      <c r="X20" s="3" t="str">
        <f>VLOOKUP(B20,[1]DATA!$D$5:$DI$185,110,FALSE)</f>
        <v>A</v>
      </c>
      <c r="Y20" s="5">
        <f t="shared" si="0"/>
        <v>9001.44</v>
      </c>
      <c r="Z20" s="57">
        <f t="shared" si="9"/>
        <v>1080.17</v>
      </c>
      <c r="AA20" s="10">
        <f t="shared" si="10"/>
        <v>10081.61</v>
      </c>
      <c r="AB20" s="3" t="b">
        <f t="shared" si="1"/>
        <v>1</v>
      </c>
      <c r="AC20" s="57">
        <f t="shared" si="2"/>
        <v>0</v>
      </c>
      <c r="AD20" s="10">
        <f t="shared" si="11"/>
        <v>10081.61</v>
      </c>
    </row>
    <row r="21" spans="1:31" ht="13.5" x14ac:dyDescent="0.3">
      <c r="A21" s="43" t="s">
        <v>33</v>
      </c>
      <c r="B21" s="44" t="s">
        <v>65</v>
      </c>
      <c r="C21" s="45" t="s">
        <v>66</v>
      </c>
      <c r="D21" s="43" t="s">
        <v>67</v>
      </c>
      <c r="E21" s="43">
        <v>24</v>
      </c>
      <c r="F21" s="46">
        <v>15.18</v>
      </c>
      <c r="G21" s="47">
        <v>17</v>
      </c>
      <c r="H21" s="47">
        <v>364.32</v>
      </c>
      <c r="I21" s="48">
        <v>408.04</v>
      </c>
      <c r="J21" s="45"/>
      <c r="K21" s="45"/>
      <c r="L21" s="49">
        <v>35.801122438976577</v>
      </c>
      <c r="M21" s="50"/>
      <c r="N21" s="49">
        <v>33</v>
      </c>
      <c r="O21" s="51">
        <f t="shared" si="3"/>
        <v>66.413187572296835</v>
      </c>
      <c r="P21" s="52">
        <v>11</v>
      </c>
      <c r="Q21" s="52">
        <v>55</v>
      </c>
      <c r="R21" s="53">
        <f t="shared" si="4"/>
        <v>0</v>
      </c>
      <c r="S21" s="54">
        <f t="shared" si="5"/>
        <v>0</v>
      </c>
      <c r="T21" s="58"/>
      <c r="U21" s="58"/>
      <c r="V21" s="59"/>
      <c r="Y21" s="60"/>
      <c r="Z21" s="57"/>
      <c r="AA21" s="61"/>
      <c r="AC21" s="57"/>
      <c r="AD21" s="61"/>
    </row>
    <row r="22" spans="1:31" ht="13.5" x14ac:dyDescent="0.3">
      <c r="A22" s="43" t="s">
        <v>33</v>
      </c>
      <c r="B22" s="44" t="s">
        <v>68</v>
      </c>
      <c r="C22" s="45" t="s">
        <v>69</v>
      </c>
      <c r="D22" s="43" t="s">
        <v>36</v>
      </c>
      <c r="E22" s="43">
        <v>24</v>
      </c>
      <c r="F22" s="46">
        <v>51.74</v>
      </c>
      <c r="G22" s="47">
        <v>57.95</v>
      </c>
      <c r="H22" s="47">
        <v>1241.76</v>
      </c>
      <c r="I22" s="48">
        <v>1390.77</v>
      </c>
      <c r="J22" s="45"/>
      <c r="K22" s="45"/>
      <c r="L22" s="49">
        <v>11.000002396753837</v>
      </c>
      <c r="M22" s="50"/>
      <c r="N22" s="49">
        <v>8</v>
      </c>
      <c r="O22" s="51">
        <f t="shared" si="3"/>
        <v>18.266302236890354</v>
      </c>
      <c r="P22" s="52">
        <v>11</v>
      </c>
      <c r="Q22" s="52">
        <v>18</v>
      </c>
      <c r="R22" s="53">
        <f t="shared" si="4"/>
        <v>0</v>
      </c>
      <c r="S22" s="54">
        <f t="shared" si="5"/>
        <v>0</v>
      </c>
      <c r="T22" s="58"/>
      <c r="U22" s="58"/>
      <c r="V22" s="59"/>
      <c r="Y22" s="60"/>
      <c r="Z22" s="57"/>
      <c r="AA22" s="61"/>
      <c r="AC22" s="57"/>
      <c r="AD22" s="61"/>
    </row>
    <row r="23" spans="1:31" ht="13.5" x14ac:dyDescent="0.3">
      <c r="A23" s="43" t="s">
        <v>33</v>
      </c>
      <c r="B23" s="44" t="s">
        <v>70</v>
      </c>
      <c r="C23" s="45" t="s">
        <v>69</v>
      </c>
      <c r="D23" s="43" t="s">
        <v>39</v>
      </c>
      <c r="E23" s="43">
        <v>48</v>
      </c>
      <c r="F23" s="46">
        <v>30.4</v>
      </c>
      <c r="G23" s="47">
        <v>34.049999999999997</v>
      </c>
      <c r="H23" s="47">
        <v>1459.2</v>
      </c>
      <c r="I23" s="48">
        <v>1634.3</v>
      </c>
      <c r="J23" s="45"/>
      <c r="K23" s="45"/>
      <c r="L23" s="49">
        <v>7.3333333333333339</v>
      </c>
      <c r="M23" s="50"/>
      <c r="N23" s="49">
        <v>5</v>
      </c>
      <c r="O23" s="51">
        <f t="shared" si="3"/>
        <v>11.844200000000001</v>
      </c>
      <c r="P23" s="52">
        <v>1</v>
      </c>
      <c r="Q23" s="52">
        <v>11</v>
      </c>
      <c r="R23" s="53">
        <f t="shared" si="4"/>
        <v>0</v>
      </c>
      <c r="S23" s="54">
        <f t="shared" si="5"/>
        <v>0</v>
      </c>
      <c r="T23" s="58"/>
      <c r="U23" s="58"/>
      <c r="V23" s="59"/>
      <c r="Y23" s="60"/>
      <c r="Z23" s="57"/>
      <c r="AA23" s="61"/>
      <c r="AC23" s="57"/>
      <c r="AD23" s="61"/>
    </row>
    <row r="24" spans="1:31" ht="13.5" x14ac:dyDescent="0.3">
      <c r="A24" s="43" t="s">
        <v>33</v>
      </c>
      <c r="B24" s="44" t="s">
        <v>71</v>
      </c>
      <c r="C24" s="45" t="s">
        <v>69</v>
      </c>
      <c r="D24" s="43" t="s">
        <v>42</v>
      </c>
      <c r="E24" s="43">
        <v>48</v>
      </c>
      <c r="F24" s="46">
        <v>21.21</v>
      </c>
      <c r="G24" s="47">
        <v>23.76</v>
      </c>
      <c r="H24" s="47">
        <v>1018.08</v>
      </c>
      <c r="I24" s="48">
        <v>1140.25</v>
      </c>
      <c r="J24" s="45"/>
      <c r="K24" s="45"/>
      <c r="L24" s="49">
        <v>4.333333333333333</v>
      </c>
      <c r="M24" s="50"/>
      <c r="N24" s="49">
        <v>4</v>
      </c>
      <c r="O24" s="51">
        <f t="shared" si="3"/>
        <v>8.0442999999999998</v>
      </c>
      <c r="P24" s="52">
        <v>28</v>
      </c>
      <c r="Q24" s="52">
        <v>0</v>
      </c>
      <c r="R24" s="53">
        <f t="shared" si="4"/>
        <v>0</v>
      </c>
      <c r="S24" s="54">
        <f t="shared" si="5"/>
        <v>0</v>
      </c>
      <c r="T24" s="58"/>
      <c r="U24" s="58"/>
      <c r="V24" s="59"/>
      <c r="Y24" s="60"/>
      <c r="Z24" s="57"/>
      <c r="AA24" s="61"/>
      <c r="AC24" s="57"/>
      <c r="AD24" s="61"/>
    </row>
    <row r="25" spans="1:31" ht="13.5" x14ac:dyDescent="0.3">
      <c r="A25" s="43" t="s">
        <v>33</v>
      </c>
      <c r="B25" s="44" t="s">
        <v>72</v>
      </c>
      <c r="C25" s="45" t="s">
        <v>73</v>
      </c>
      <c r="D25" s="43" t="s">
        <v>52</v>
      </c>
      <c r="E25" s="43">
        <v>6</v>
      </c>
      <c r="F25" s="46">
        <v>159.51</v>
      </c>
      <c r="G25" s="47">
        <v>178.65</v>
      </c>
      <c r="H25" s="47">
        <v>957.06</v>
      </c>
      <c r="I25" s="48">
        <v>1071.9100000000001</v>
      </c>
      <c r="J25" s="45">
        <v>88</v>
      </c>
      <c r="K25" s="45">
        <v>6.12</v>
      </c>
      <c r="L25" s="49">
        <v>21.722212374795149</v>
      </c>
      <c r="M25" s="50"/>
      <c r="N25" s="49">
        <v>15</v>
      </c>
      <c r="O25" s="51">
        <f t="shared" si="3"/>
        <v>35.273340809396316</v>
      </c>
      <c r="P25" s="52">
        <v>0</v>
      </c>
      <c r="Q25" s="52">
        <v>35</v>
      </c>
      <c r="R25" s="53">
        <f t="shared" si="4"/>
        <v>0</v>
      </c>
      <c r="S25" s="54">
        <f t="shared" si="5"/>
        <v>0</v>
      </c>
      <c r="T25" s="55">
        <f t="shared" si="6"/>
        <v>33.55185250834699</v>
      </c>
      <c r="U25" s="55">
        <f t="shared" si="7"/>
        <v>46.33761782102556</v>
      </c>
      <c r="V25" s="56">
        <f t="shared" si="8"/>
        <v>0</v>
      </c>
      <c r="W25" s="45"/>
      <c r="X25" s="3" t="str">
        <f>VLOOKUP(B25,[1]DATA!$D$5:$DI$185,110,FALSE)</f>
        <v>C</v>
      </c>
      <c r="Y25" s="5">
        <f t="shared" si="0"/>
        <v>0</v>
      </c>
      <c r="Z25" s="57">
        <f t="shared" si="9"/>
        <v>0</v>
      </c>
      <c r="AA25" s="10">
        <f t="shared" si="10"/>
        <v>0</v>
      </c>
      <c r="AB25" s="3" t="b">
        <f t="shared" si="1"/>
        <v>1</v>
      </c>
      <c r="AC25" s="57">
        <f t="shared" si="2"/>
        <v>0</v>
      </c>
      <c r="AD25" s="10">
        <f t="shared" si="11"/>
        <v>0</v>
      </c>
      <c r="AE25" s="62"/>
    </row>
    <row r="26" spans="1:31" ht="13.5" x14ac:dyDescent="0.3">
      <c r="A26" s="43" t="s">
        <v>33</v>
      </c>
      <c r="B26" s="44" t="s">
        <v>74</v>
      </c>
      <c r="C26" s="45" t="s">
        <v>75</v>
      </c>
      <c r="D26" s="43" t="s">
        <v>76</v>
      </c>
      <c r="E26" s="43">
        <v>6</v>
      </c>
      <c r="F26" s="46">
        <v>88.39</v>
      </c>
      <c r="G26" s="47">
        <v>99</v>
      </c>
      <c r="H26" s="47">
        <v>530.34</v>
      </c>
      <c r="I26" s="48">
        <v>593.98</v>
      </c>
      <c r="J26" s="45">
        <v>185</v>
      </c>
      <c r="K26" s="45">
        <v>3.16</v>
      </c>
      <c r="L26" s="49">
        <v>22.666700337834047</v>
      </c>
      <c r="M26" s="50"/>
      <c r="N26" s="49">
        <v>16</v>
      </c>
      <c r="O26" s="51">
        <f t="shared" si="3"/>
        <v>37.154831425300515</v>
      </c>
      <c r="P26" s="52">
        <v>3</v>
      </c>
      <c r="Q26" s="52">
        <v>36</v>
      </c>
      <c r="R26" s="53">
        <f t="shared" si="4"/>
        <v>0</v>
      </c>
      <c r="S26" s="54">
        <f t="shared" si="5"/>
        <v>0</v>
      </c>
      <c r="T26" s="55">
        <f t="shared" si="6"/>
        <v>37.488886644144394</v>
      </c>
      <c r="U26" s="55">
        <f t="shared" si="7"/>
        <v>49.617570381300638</v>
      </c>
      <c r="V26" s="56">
        <f t="shared" si="8"/>
        <v>0</v>
      </c>
      <c r="W26" s="45"/>
      <c r="X26" s="3" t="str">
        <f>VLOOKUP(B26,[1]DATA!$D$5:$DI$185,110,FALSE)</f>
        <v>B</v>
      </c>
      <c r="Y26" s="5">
        <f t="shared" si="0"/>
        <v>0</v>
      </c>
      <c r="Z26" s="57">
        <f t="shared" si="9"/>
        <v>0</v>
      </c>
      <c r="AA26" s="10">
        <f t="shared" si="10"/>
        <v>0</v>
      </c>
      <c r="AB26" s="3" t="b">
        <f t="shared" si="1"/>
        <v>1</v>
      </c>
      <c r="AC26" s="57">
        <f t="shared" si="2"/>
        <v>0</v>
      </c>
      <c r="AD26" s="10">
        <f t="shared" si="11"/>
        <v>0</v>
      </c>
      <c r="AE26" s="62"/>
    </row>
    <row r="27" spans="1:31" ht="13.5" x14ac:dyDescent="0.3">
      <c r="A27" s="43" t="s">
        <v>33</v>
      </c>
      <c r="B27" s="44" t="s">
        <v>77</v>
      </c>
      <c r="C27" s="45" t="s">
        <v>78</v>
      </c>
      <c r="D27" s="43" t="s">
        <v>79</v>
      </c>
      <c r="E27" s="43">
        <v>6</v>
      </c>
      <c r="F27" s="46">
        <v>153.35</v>
      </c>
      <c r="G27" s="47">
        <v>171.75</v>
      </c>
      <c r="H27" s="47">
        <v>920.1</v>
      </c>
      <c r="I27" s="48">
        <v>1030.51</v>
      </c>
      <c r="J27" s="45"/>
      <c r="K27" s="45"/>
      <c r="L27" s="49">
        <v>16.833338280448672</v>
      </c>
      <c r="M27" s="50"/>
      <c r="N27" s="49">
        <v>12</v>
      </c>
      <c r="O27" s="51">
        <f t="shared" si="3"/>
        <v>27.710554617142748</v>
      </c>
      <c r="P27" s="52">
        <v>48</v>
      </c>
      <c r="Q27" s="52">
        <v>0</v>
      </c>
      <c r="R27" s="53">
        <f t="shared" si="4"/>
        <v>0</v>
      </c>
      <c r="S27" s="54">
        <f t="shared" si="5"/>
        <v>0</v>
      </c>
      <c r="T27" s="55">
        <f>SUM(P27:Q27)-($L27/30*2)</f>
        <v>46.877777447970089</v>
      </c>
      <c r="U27" s="55">
        <f>IF(ISERROR(T27/($L27/30)),"",T27/($L27/30))</f>
        <v>83.544529314931509</v>
      </c>
      <c r="V27" s="56">
        <f>IF(ISERROR(R27*$K27),"",R27*$K27)/1000</f>
        <v>0</v>
      </c>
      <c r="W27" s="45"/>
      <c r="X27" s="3" t="str">
        <f>VLOOKUP(B27,[1]DATA!$D$5:$DI$185,110,FALSE)</f>
        <v>C</v>
      </c>
      <c r="Y27" s="5">
        <f t="shared" si="0"/>
        <v>0</v>
      </c>
      <c r="Z27" s="57">
        <f t="shared" si="9"/>
        <v>0</v>
      </c>
      <c r="AA27" s="10">
        <f t="shared" si="10"/>
        <v>0</v>
      </c>
      <c r="AB27" s="3" t="b">
        <f t="shared" si="1"/>
        <v>1</v>
      </c>
      <c r="AC27" s="57">
        <f t="shared" si="2"/>
        <v>0</v>
      </c>
      <c r="AD27" s="10">
        <f t="shared" si="11"/>
        <v>0</v>
      </c>
      <c r="AE27" s="62"/>
    </row>
    <row r="28" spans="1:31" ht="13.5" x14ac:dyDescent="0.3">
      <c r="A28" s="43" t="s">
        <v>33</v>
      </c>
      <c r="B28" s="44" t="s">
        <v>80</v>
      </c>
      <c r="C28" s="45" t="s">
        <v>81</v>
      </c>
      <c r="D28" s="43" t="s">
        <v>82</v>
      </c>
      <c r="E28" s="43">
        <v>6</v>
      </c>
      <c r="F28" s="46">
        <v>89.73</v>
      </c>
      <c r="G28" s="47">
        <v>100.5</v>
      </c>
      <c r="H28" s="47">
        <v>538.38</v>
      </c>
      <c r="I28" s="48">
        <v>602.99</v>
      </c>
      <c r="J28" s="45"/>
      <c r="K28" s="45"/>
      <c r="L28" s="49">
        <v>26.055555555555557</v>
      </c>
      <c r="M28" s="50"/>
      <c r="N28" s="49">
        <v>24</v>
      </c>
      <c r="O28" s="51">
        <f t="shared" si="3"/>
        <v>48.31765</v>
      </c>
      <c r="P28" s="52">
        <v>44</v>
      </c>
      <c r="Q28" s="52">
        <v>11</v>
      </c>
      <c r="R28" s="53">
        <f t="shared" si="4"/>
        <v>0</v>
      </c>
      <c r="S28" s="54">
        <f t="shared" si="5"/>
        <v>0</v>
      </c>
      <c r="T28" s="55">
        <f>SUM(P28:Q28)-($L28/30*2)</f>
        <v>53.262962962962966</v>
      </c>
      <c r="U28" s="55">
        <f>IF(ISERROR(T28/($L28/30)),"",T28/($L28/30))</f>
        <v>61.326226012793178</v>
      </c>
      <c r="V28" s="56">
        <f>IF(ISERROR(R28*$K28),"",R28*$K28)/1000</f>
        <v>0</v>
      </c>
      <c r="W28" s="45"/>
      <c r="X28" s="3" t="str">
        <f>VLOOKUP(B28,[1]DATA!$D$5:$DI$185,110,FALSE)</f>
        <v>C</v>
      </c>
      <c r="Y28" s="5">
        <f t="shared" si="0"/>
        <v>0</v>
      </c>
      <c r="Z28" s="57">
        <f t="shared" si="9"/>
        <v>0</v>
      </c>
      <c r="AA28" s="10">
        <f t="shared" si="10"/>
        <v>0</v>
      </c>
      <c r="AB28" s="3" t="b">
        <f t="shared" si="1"/>
        <v>1</v>
      </c>
      <c r="AC28" s="57">
        <f t="shared" si="2"/>
        <v>0</v>
      </c>
      <c r="AD28" s="10">
        <f t="shared" si="11"/>
        <v>0</v>
      </c>
    </row>
    <row r="29" spans="1:31" ht="13.5" x14ac:dyDescent="0.3">
      <c r="A29" s="43" t="s">
        <v>33</v>
      </c>
      <c r="B29" s="44" t="s">
        <v>83</v>
      </c>
      <c r="C29" s="45" t="s">
        <v>84</v>
      </c>
      <c r="D29" s="43" t="s">
        <v>36</v>
      </c>
      <c r="E29" s="43">
        <v>24</v>
      </c>
      <c r="F29" s="46">
        <v>66.430000000000007</v>
      </c>
      <c r="G29" s="47">
        <v>74.400000000000006</v>
      </c>
      <c r="H29" s="47">
        <v>1594.32</v>
      </c>
      <c r="I29" s="48">
        <v>1785.64</v>
      </c>
      <c r="J29" s="45">
        <v>40</v>
      </c>
      <c r="K29" s="45">
        <v>11.83</v>
      </c>
      <c r="L29" s="49">
        <v>114.17382250622036</v>
      </c>
      <c r="M29" s="50"/>
      <c r="N29" s="49">
        <v>107</v>
      </c>
      <c r="O29" s="51">
        <f t="shared" si="3"/>
        <v>213.55842854505545</v>
      </c>
      <c r="P29" s="52">
        <v>92</v>
      </c>
      <c r="Q29" s="52">
        <v>108</v>
      </c>
      <c r="R29" s="53">
        <f t="shared" si="4"/>
        <v>14</v>
      </c>
      <c r="S29" s="54">
        <f t="shared" si="5"/>
        <v>24998.94</v>
      </c>
      <c r="T29" s="55">
        <f t="shared" si="6"/>
        <v>192.38841183291865</v>
      </c>
      <c r="U29" s="55">
        <f t="shared" si="7"/>
        <v>50.551450659130829</v>
      </c>
      <c r="V29" s="56">
        <f t="shared" si="8"/>
        <v>0.16562000000000002</v>
      </c>
      <c r="W29" s="45"/>
      <c r="X29" s="3" t="str">
        <f>VLOOKUP(B29,[1]DATA!$D$5:$DI$185,110,FALSE)</f>
        <v>A</v>
      </c>
      <c r="Y29" s="5">
        <f t="shared" si="0"/>
        <v>22320.48</v>
      </c>
      <c r="Z29" s="57">
        <f t="shared" si="9"/>
        <v>2678.46</v>
      </c>
      <c r="AA29" s="10">
        <f t="shared" si="10"/>
        <v>24998.94</v>
      </c>
      <c r="AB29" s="3" t="b">
        <f t="shared" si="1"/>
        <v>1</v>
      </c>
      <c r="AC29" s="57">
        <f t="shared" si="2"/>
        <v>0</v>
      </c>
      <c r="AD29" s="10">
        <f t="shared" si="11"/>
        <v>24998.94</v>
      </c>
    </row>
    <row r="30" spans="1:31" ht="13.5" x14ac:dyDescent="0.3">
      <c r="A30" s="43" t="s">
        <v>33</v>
      </c>
      <c r="B30" s="44" t="s">
        <v>85</v>
      </c>
      <c r="C30" s="45" t="s">
        <v>86</v>
      </c>
      <c r="D30" s="43" t="s">
        <v>87</v>
      </c>
      <c r="E30" s="43">
        <v>12</v>
      </c>
      <c r="F30" s="46">
        <v>66.88</v>
      </c>
      <c r="G30" s="47">
        <v>74.91</v>
      </c>
      <c r="H30" s="47">
        <v>802.56</v>
      </c>
      <c r="I30" s="48">
        <v>898.87</v>
      </c>
      <c r="J30" s="45"/>
      <c r="K30" s="45"/>
      <c r="L30" s="49">
        <v>0</v>
      </c>
      <c r="M30" s="50"/>
      <c r="N30" s="49">
        <v>4</v>
      </c>
      <c r="O30" s="51">
        <f t="shared" si="3"/>
        <v>4</v>
      </c>
      <c r="P30" s="52">
        <v>2</v>
      </c>
      <c r="Q30" s="52">
        <v>3</v>
      </c>
      <c r="R30" s="53">
        <f t="shared" si="4"/>
        <v>0</v>
      </c>
      <c r="S30" s="54">
        <f t="shared" si="5"/>
        <v>0</v>
      </c>
      <c r="T30" s="55"/>
      <c r="U30" s="55"/>
      <c r="V30" s="56"/>
      <c r="W30" s="45"/>
      <c r="Z30" s="57"/>
      <c r="AC30" s="57"/>
    </row>
    <row r="31" spans="1:31" ht="13.5" x14ac:dyDescent="0.3">
      <c r="A31" s="43" t="s">
        <v>33</v>
      </c>
      <c r="B31" s="44" t="s">
        <v>88</v>
      </c>
      <c r="C31" s="45" t="s">
        <v>89</v>
      </c>
      <c r="D31" s="43" t="s">
        <v>39</v>
      </c>
      <c r="E31" s="43">
        <v>48</v>
      </c>
      <c r="F31" s="46">
        <v>39.29</v>
      </c>
      <c r="G31" s="47">
        <v>44</v>
      </c>
      <c r="H31" s="47">
        <v>1885.92</v>
      </c>
      <c r="I31" s="48">
        <v>2112.23</v>
      </c>
      <c r="J31" s="45">
        <v>50</v>
      </c>
      <c r="K31" s="45">
        <v>12.18</v>
      </c>
      <c r="L31" s="49">
        <v>63.723063338296235</v>
      </c>
      <c r="M31" s="50"/>
      <c r="N31" s="49">
        <v>59</v>
      </c>
      <c r="O31" s="51">
        <f t="shared" si="3"/>
        <v>118.47273501363188</v>
      </c>
      <c r="P31" s="52">
        <v>78</v>
      </c>
      <c r="Q31" s="52">
        <v>36</v>
      </c>
      <c r="R31" s="53">
        <f t="shared" si="4"/>
        <v>4</v>
      </c>
      <c r="S31" s="54">
        <f t="shared" si="5"/>
        <v>8448.92</v>
      </c>
      <c r="T31" s="55">
        <f t="shared" si="6"/>
        <v>109.75179577744692</v>
      </c>
      <c r="U31" s="55">
        <f t="shared" si="7"/>
        <v>51.669736212205152</v>
      </c>
      <c r="V31" s="56">
        <f t="shared" si="8"/>
        <v>4.8719999999999999E-2</v>
      </c>
      <c r="W31" s="45"/>
      <c r="X31" s="3" t="str">
        <f>VLOOKUP(B31,[1]DATA!$D$5:$DI$185,110,FALSE)</f>
        <v>B</v>
      </c>
      <c r="Y31" s="5">
        <f t="shared" si="0"/>
        <v>7543.68</v>
      </c>
      <c r="Z31" s="57">
        <f t="shared" si="9"/>
        <v>905.24</v>
      </c>
      <c r="AA31" s="10">
        <f t="shared" si="10"/>
        <v>8448.92</v>
      </c>
      <c r="AB31" s="3" t="b">
        <f t="shared" si="1"/>
        <v>1</v>
      </c>
      <c r="AC31" s="57">
        <f t="shared" si="2"/>
        <v>0</v>
      </c>
      <c r="AD31" s="10">
        <f t="shared" si="11"/>
        <v>8448.92</v>
      </c>
    </row>
    <row r="32" spans="1:31" ht="13.5" x14ac:dyDescent="0.3">
      <c r="A32" s="43" t="s">
        <v>33</v>
      </c>
      <c r="B32" s="44" t="s">
        <v>90</v>
      </c>
      <c r="C32" s="45" t="s">
        <v>91</v>
      </c>
      <c r="D32" s="43" t="s">
        <v>42</v>
      </c>
      <c r="E32" s="43">
        <v>48</v>
      </c>
      <c r="F32" s="46">
        <v>26.79</v>
      </c>
      <c r="G32" s="47">
        <v>30</v>
      </c>
      <c r="H32" s="47">
        <v>1285.92</v>
      </c>
      <c r="I32" s="48">
        <v>1440.23</v>
      </c>
      <c r="J32" s="45">
        <v>84</v>
      </c>
      <c r="K32" s="45">
        <v>7.46</v>
      </c>
      <c r="L32" s="49">
        <v>52.58281152344896</v>
      </c>
      <c r="M32" s="50"/>
      <c r="N32" s="49">
        <v>49</v>
      </c>
      <c r="O32" s="51">
        <f t="shared" si="3"/>
        <v>98.075537994834917</v>
      </c>
      <c r="P32" s="52">
        <v>42</v>
      </c>
      <c r="Q32" s="52">
        <v>58</v>
      </c>
      <c r="R32" s="53">
        <f t="shared" si="4"/>
        <v>0</v>
      </c>
      <c r="S32" s="54">
        <f t="shared" si="5"/>
        <v>0</v>
      </c>
      <c r="T32" s="55">
        <f t="shared" si="6"/>
        <v>96.494479231770072</v>
      </c>
      <c r="U32" s="55">
        <f t="shared" si="7"/>
        <v>55.052864102981061</v>
      </c>
      <c r="V32" s="56">
        <f t="shared" si="8"/>
        <v>0</v>
      </c>
      <c r="W32" s="45"/>
      <c r="X32" s="3" t="str">
        <f>VLOOKUP(B32,[1]DATA!$D$5:$DI$185,110,FALSE)</f>
        <v>B</v>
      </c>
      <c r="Y32" s="5">
        <f t="shared" si="0"/>
        <v>0</v>
      </c>
      <c r="Z32" s="57">
        <f t="shared" si="9"/>
        <v>0</v>
      </c>
      <c r="AA32" s="10">
        <f t="shared" si="10"/>
        <v>0</v>
      </c>
      <c r="AB32" s="3" t="b">
        <f t="shared" si="1"/>
        <v>1</v>
      </c>
      <c r="AC32" s="57">
        <f t="shared" si="2"/>
        <v>0</v>
      </c>
      <c r="AD32" s="10">
        <f t="shared" si="11"/>
        <v>0</v>
      </c>
    </row>
    <row r="33" spans="1:31" ht="13.5" x14ac:dyDescent="0.3">
      <c r="A33" s="43" t="s">
        <v>33</v>
      </c>
      <c r="B33" s="44" t="s">
        <v>92</v>
      </c>
      <c r="C33" s="45" t="s">
        <v>93</v>
      </c>
      <c r="D33" s="43" t="s">
        <v>76</v>
      </c>
      <c r="E33" s="43">
        <v>6</v>
      </c>
      <c r="F33" s="46">
        <v>91.03</v>
      </c>
      <c r="G33" s="47">
        <v>101.95</v>
      </c>
      <c r="H33" s="47">
        <v>546.17999999999995</v>
      </c>
      <c r="I33" s="48">
        <v>611.72</v>
      </c>
      <c r="J33" s="45">
        <v>185</v>
      </c>
      <c r="K33" s="45">
        <v>3.16</v>
      </c>
      <c r="L33" s="49">
        <v>15.000000000000002</v>
      </c>
      <c r="M33" s="50"/>
      <c r="N33" s="49">
        <v>11</v>
      </c>
      <c r="O33" s="51">
        <f t="shared" si="3"/>
        <v>24.999500000000001</v>
      </c>
      <c r="P33" s="52">
        <v>2</v>
      </c>
      <c r="Q33" s="52">
        <v>16</v>
      </c>
      <c r="R33" s="53">
        <f t="shared" si="4"/>
        <v>7</v>
      </c>
      <c r="S33" s="54">
        <f t="shared" si="5"/>
        <v>4282.05</v>
      </c>
      <c r="T33" s="55">
        <f t="shared" si="6"/>
        <v>17</v>
      </c>
      <c r="U33" s="55">
        <f t="shared" si="7"/>
        <v>33.999999999999993</v>
      </c>
      <c r="V33" s="56">
        <f t="shared" si="8"/>
        <v>2.2120000000000001E-2</v>
      </c>
      <c r="W33" s="45"/>
      <c r="X33" s="3" t="str">
        <f>VLOOKUP(B33,[1]DATA!$D$5:$DI$185,110,FALSE)</f>
        <v>C</v>
      </c>
      <c r="Y33" s="5">
        <f t="shared" si="0"/>
        <v>3823.26</v>
      </c>
      <c r="Z33" s="57">
        <f t="shared" si="9"/>
        <v>458.79</v>
      </c>
      <c r="AA33" s="10">
        <f t="shared" si="10"/>
        <v>4282.05</v>
      </c>
      <c r="AB33" s="3" t="b">
        <f t="shared" si="1"/>
        <v>1</v>
      </c>
      <c r="AC33" s="57">
        <f t="shared" si="2"/>
        <v>0</v>
      </c>
      <c r="AD33" s="10">
        <f t="shared" si="11"/>
        <v>4282.05</v>
      </c>
    </row>
    <row r="34" spans="1:31" ht="13.5" x14ac:dyDescent="0.3">
      <c r="A34" s="43" t="s">
        <v>33</v>
      </c>
      <c r="B34" s="44" t="s">
        <v>94</v>
      </c>
      <c r="C34" s="45" t="s">
        <v>95</v>
      </c>
      <c r="D34" s="43" t="s">
        <v>52</v>
      </c>
      <c r="E34" s="43">
        <v>6</v>
      </c>
      <c r="F34" s="46">
        <v>156.47</v>
      </c>
      <c r="G34" s="47">
        <v>175.25</v>
      </c>
      <c r="H34" s="47">
        <v>938.82</v>
      </c>
      <c r="I34" s="48">
        <v>1051.48</v>
      </c>
      <c r="J34" s="45">
        <v>88</v>
      </c>
      <c r="K34" s="45">
        <v>6.12</v>
      </c>
      <c r="L34" s="49">
        <v>10.666679347205845</v>
      </c>
      <c r="M34" s="50"/>
      <c r="N34" s="49">
        <v>7</v>
      </c>
      <c r="O34" s="51">
        <f t="shared" si="3"/>
        <v>16.955211834747217</v>
      </c>
      <c r="P34" s="52">
        <v>20</v>
      </c>
      <c r="Q34" s="52">
        <v>6</v>
      </c>
      <c r="R34" s="53">
        <f t="shared" si="4"/>
        <v>0</v>
      </c>
      <c r="S34" s="54">
        <f t="shared" si="5"/>
        <v>0</v>
      </c>
      <c r="T34" s="55">
        <f t="shared" si="6"/>
        <v>25.288888043519609</v>
      </c>
      <c r="U34" s="55">
        <f t="shared" si="7"/>
        <v>71.124913069063282</v>
      </c>
      <c r="V34" s="56">
        <f t="shared" si="8"/>
        <v>0</v>
      </c>
      <c r="W34" s="45"/>
      <c r="X34" s="3" t="str">
        <f>VLOOKUP(B34,[1]DATA!$D$5:$DI$185,110,FALSE)</f>
        <v>C</v>
      </c>
      <c r="Y34" s="5">
        <f t="shared" si="0"/>
        <v>0</v>
      </c>
      <c r="Z34" s="57">
        <f t="shared" si="9"/>
        <v>0</v>
      </c>
      <c r="AA34" s="10">
        <f t="shared" si="10"/>
        <v>0</v>
      </c>
      <c r="AB34" s="3" t="b">
        <f t="shared" si="1"/>
        <v>1</v>
      </c>
      <c r="AC34" s="57">
        <f t="shared" si="2"/>
        <v>0</v>
      </c>
      <c r="AD34" s="10">
        <f t="shared" si="11"/>
        <v>0</v>
      </c>
    </row>
    <row r="35" spans="1:31" ht="13.5" x14ac:dyDescent="0.3">
      <c r="A35" s="43" t="s">
        <v>33</v>
      </c>
      <c r="B35" s="44" t="s">
        <v>96</v>
      </c>
      <c r="C35" s="45" t="s">
        <v>97</v>
      </c>
      <c r="D35" s="43" t="s">
        <v>98</v>
      </c>
      <c r="E35" s="43">
        <v>24</v>
      </c>
      <c r="F35" s="46">
        <v>29.29</v>
      </c>
      <c r="G35" s="47">
        <v>32.799999999999997</v>
      </c>
      <c r="H35" s="47">
        <v>702.96</v>
      </c>
      <c r="I35" s="48">
        <v>787.32</v>
      </c>
      <c r="J35" s="45">
        <v>322</v>
      </c>
      <c r="K35" s="45">
        <v>1.36</v>
      </c>
      <c r="L35" s="49">
        <v>14.083563648187287</v>
      </c>
      <c r="M35" s="50"/>
      <c r="N35" s="49">
        <v>10</v>
      </c>
      <c r="O35" s="51">
        <f t="shared" si="3"/>
        <v>23.144189952853196</v>
      </c>
      <c r="P35" s="52">
        <v>7</v>
      </c>
      <c r="Q35" s="52">
        <v>18</v>
      </c>
      <c r="R35" s="53">
        <f t="shared" si="4"/>
        <v>0</v>
      </c>
      <c r="S35" s="54">
        <f t="shared" si="5"/>
        <v>0</v>
      </c>
      <c r="T35" s="55">
        <f t="shared" si="6"/>
        <v>24.061095756787513</v>
      </c>
      <c r="U35" s="55">
        <f t="shared" si="7"/>
        <v>51.253566976035458</v>
      </c>
      <c r="V35" s="56">
        <f t="shared" si="8"/>
        <v>0</v>
      </c>
      <c r="W35" s="45"/>
      <c r="X35" s="3" t="str">
        <f>VLOOKUP(B35,[1]DATA!$D$5:$DI$185,110,FALSE)</f>
        <v>C</v>
      </c>
      <c r="Y35" s="5">
        <f t="shared" si="0"/>
        <v>0</v>
      </c>
      <c r="Z35" s="57">
        <f t="shared" si="9"/>
        <v>0</v>
      </c>
      <c r="AA35" s="10">
        <f t="shared" si="10"/>
        <v>0</v>
      </c>
      <c r="AB35" s="3" t="b">
        <f t="shared" si="1"/>
        <v>1</v>
      </c>
      <c r="AC35" s="57">
        <f t="shared" si="2"/>
        <v>0</v>
      </c>
      <c r="AD35" s="10">
        <f t="shared" si="11"/>
        <v>0</v>
      </c>
    </row>
    <row r="36" spans="1:31" ht="13.5" x14ac:dyDescent="0.3">
      <c r="A36" s="43" t="s">
        <v>33</v>
      </c>
      <c r="B36" s="44" t="s">
        <v>99</v>
      </c>
      <c r="C36" s="45" t="s">
        <v>100</v>
      </c>
      <c r="D36" s="43" t="s">
        <v>101</v>
      </c>
      <c r="E36" s="43">
        <v>48</v>
      </c>
      <c r="F36" s="46">
        <v>39.06</v>
      </c>
      <c r="G36" s="47">
        <v>43.75</v>
      </c>
      <c r="H36" s="47">
        <v>1874.88</v>
      </c>
      <c r="I36" s="48">
        <v>2099.87</v>
      </c>
      <c r="J36" s="45">
        <v>50</v>
      </c>
      <c r="K36" s="45">
        <v>12.05</v>
      </c>
      <c r="L36" s="49">
        <v>7.6667093035268881</v>
      </c>
      <c r="M36" s="50"/>
      <c r="N36" s="49">
        <v>5</v>
      </c>
      <c r="O36" s="51">
        <f t="shared" si="3"/>
        <v>12.155339792981644</v>
      </c>
      <c r="P36" s="52">
        <v>2</v>
      </c>
      <c r="Q36" s="52">
        <v>7</v>
      </c>
      <c r="R36" s="53">
        <f t="shared" si="4"/>
        <v>3</v>
      </c>
      <c r="S36" s="54">
        <f t="shared" si="5"/>
        <v>6299.6</v>
      </c>
      <c r="T36" s="55">
        <f t="shared" si="6"/>
        <v>8.4888860464315403</v>
      </c>
      <c r="U36" s="55">
        <f t="shared" si="7"/>
        <v>33.217195449916545</v>
      </c>
      <c r="V36" s="56">
        <f t="shared" si="8"/>
        <v>3.6150000000000009E-2</v>
      </c>
      <c r="W36" s="45"/>
      <c r="X36" s="3" t="str">
        <f>VLOOKUP(B36,[1]DATA!$D$5:$DI$185,110,FALSE)</f>
        <v>C</v>
      </c>
      <c r="Y36" s="5">
        <f t="shared" si="0"/>
        <v>5624.64</v>
      </c>
      <c r="Z36" s="57">
        <f t="shared" si="9"/>
        <v>674.96</v>
      </c>
      <c r="AA36" s="10">
        <f t="shared" si="10"/>
        <v>6299.6</v>
      </c>
      <c r="AB36" s="3" t="b">
        <f t="shared" si="1"/>
        <v>1</v>
      </c>
      <c r="AC36" s="57">
        <f t="shared" si="2"/>
        <v>0</v>
      </c>
      <c r="AD36" s="10">
        <f t="shared" si="11"/>
        <v>6299.6</v>
      </c>
    </row>
    <row r="37" spans="1:31" ht="13.5" x14ac:dyDescent="0.3">
      <c r="A37" s="43" t="s">
        <v>33</v>
      </c>
      <c r="B37" s="44" t="s">
        <v>102</v>
      </c>
      <c r="C37" s="45" t="s">
        <v>103</v>
      </c>
      <c r="D37" s="43" t="s">
        <v>87</v>
      </c>
      <c r="E37" s="43">
        <v>12</v>
      </c>
      <c r="F37" s="46">
        <v>65</v>
      </c>
      <c r="G37" s="47">
        <v>72.8</v>
      </c>
      <c r="H37" s="47">
        <v>780</v>
      </c>
      <c r="I37" s="48">
        <v>873.6</v>
      </c>
      <c r="J37" s="45"/>
      <c r="K37" s="45"/>
      <c r="L37" s="49">
        <v>17.061732874521095</v>
      </c>
      <c r="M37" s="50"/>
      <c r="N37" s="49">
        <v>12</v>
      </c>
      <c r="O37" s="51">
        <f t="shared" si="3"/>
        <v>27.923715291790536</v>
      </c>
      <c r="P37" s="52">
        <v>13</v>
      </c>
      <c r="Q37" s="52">
        <v>20</v>
      </c>
      <c r="R37" s="53">
        <f t="shared" si="4"/>
        <v>0</v>
      </c>
      <c r="S37" s="54">
        <f t="shared" si="5"/>
        <v>0</v>
      </c>
      <c r="T37" s="55">
        <f t="shared" si="6"/>
        <v>31.862551141698592</v>
      </c>
      <c r="U37" s="55">
        <f t="shared" si="7"/>
        <v>56.024586792025261</v>
      </c>
      <c r="V37" s="56">
        <f t="shared" si="8"/>
        <v>0</v>
      </c>
      <c r="W37" s="63"/>
      <c r="X37" s="3" t="str">
        <f>VLOOKUP(B37,[1]DATA!$D$5:$DI$185,110,FALSE)</f>
        <v>C</v>
      </c>
      <c r="Y37" s="5">
        <f t="shared" si="0"/>
        <v>0</v>
      </c>
      <c r="Z37" s="57">
        <f t="shared" si="9"/>
        <v>0</v>
      </c>
      <c r="AA37" s="10">
        <f t="shared" si="10"/>
        <v>0</v>
      </c>
      <c r="AB37" s="3" t="b">
        <f t="shared" si="1"/>
        <v>1</v>
      </c>
      <c r="AC37" s="57">
        <f t="shared" si="2"/>
        <v>0</v>
      </c>
      <c r="AD37" s="10">
        <f t="shared" si="11"/>
        <v>0</v>
      </c>
    </row>
    <row r="38" spans="1:31" ht="13.5" x14ac:dyDescent="0.3">
      <c r="A38" s="43" t="s">
        <v>104</v>
      </c>
      <c r="B38" s="44" t="s">
        <v>105</v>
      </c>
      <c r="C38" s="45" t="s">
        <v>106</v>
      </c>
      <c r="D38" s="43" t="s">
        <v>107</v>
      </c>
      <c r="E38" s="43">
        <v>24</v>
      </c>
      <c r="F38" s="46">
        <v>30.45</v>
      </c>
      <c r="G38" s="47">
        <v>34.1</v>
      </c>
      <c r="H38" s="47">
        <v>730.8</v>
      </c>
      <c r="I38" s="48">
        <v>818.5</v>
      </c>
      <c r="J38" s="45"/>
      <c r="K38" s="45"/>
      <c r="L38" s="49">
        <v>7.6666921129305186</v>
      </c>
      <c r="M38" s="50"/>
      <c r="N38" s="49">
        <v>5</v>
      </c>
      <c r="O38" s="51">
        <f t="shared" si="3"/>
        <v>12.155323748998054</v>
      </c>
      <c r="P38" s="52">
        <v>5</v>
      </c>
      <c r="Q38" s="52">
        <v>5</v>
      </c>
      <c r="R38" s="53">
        <f t="shared" si="4"/>
        <v>2</v>
      </c>
      <c r="S38" s="54">
        <f t="shared" si="5"/>
        <v>1636.99</v>
      </c>
      <c r="T38" s="55">
        <f t="shared" si="6"/>
        <v>9.4888871924712994</v>
      </c>
      <c r="U38" s="55">
        <f t="shared" si="7"/>
        <v>37.130304906078706</v>
      </c>
      <c r="V38" s="56">
        <f t="shared" si="8"/>
        <v>0</v>
      </c>
      <c r="W38" s="45"/>
      <c r="X38" s="3" t="str">
        <f>VLOOKUP(B38,[1]DATA!$D$5:$DI$185,110,FALSE)</f>
        <v>C</v>
      </c>
      <c r="Y38" s="5">
        <f t="shared" si="0"/>
        <v>1461.6</v>
      </c>
      <c r="Z38" s="57">
        <f t="shared" si="9"/>
        <v>175.39</v>
      </c>
      <c r="AA38" s="10">
        <f t="shared" si="10"/>
        <v>1636.99</v>
      </c>
      <c r="AB38" s="3" t="b">
        <f t="shared" si="1"/>
        <v>1</v>
      </c>
      <c r="AC38" s="57">
        <f t="shared" si="2"/>
        <v>0</v>
      </c>
      <c r="AD38" s="10">
        <f t="shared" si="11"/>
        <v>1636.99</v>
      </c>
    </row>
    <row r="39" spans="1:31" s="67" customFormat="1" ht="13.5" x14ac:dyDescent="0.3">
      <c r="A39" s="43" t="s">
        <v>104</v>
      </c>
      <c r="B39" s="44" t="s">
        <v>108</v>
      </c>
      <c r="C39" s="45" t="s">
        <v>109</v>
      </c>
      <c r="D39" s="64" t="s">
        <v>110</v>
      </c>
      <c r="E39" s="64">
        <v>48</v>
      </c>
      <c r="F39" s="46">
        <v>35.630000000000003</v>
      </c>
      <c r="G39" s="47">
        <v>39.909999999999997</v>
      </c>
      <c r="H39" s="47">
        <v>1710.24</v>
      </c>
      <c r="I39" s="48">
        <v>1915.47</v>
      </c>
      <c r="J39" s="65"/>
      <c r="K39" s="65"/>
      <c r="L39" s="49">
        <v>8.333345798253486</v>
      </c>
      <c r="M39" s="50"/>
      <c r="N39" s="49">
        <v>6</v>
      </c>
      <c r="O39" s="51">
        <f t="shared" si="3"/>
        <v>13.777511633509977</v>
      </c>
      <c r="P39" s="52">
        <v>8</v>
      </c>
      <c r="Q39" s="52">
        <v>8</v>
      </c>
      <c r="R39" s="53">
        <f t="shared" si="4"/>
        <v>0</v>
      </c>
      <c r="S39" s="54">
        <f t="shared" si="5"/>
        <v>0</v>
      </c>
      <c r="T39" s="55">
        <f>SUM(P39:Q39)-($L39/30*2)</f>
        <v>15.444443613449767</v>
      </c>
      <c r="U39" s="55">
        <f t="shared" si="7"/>
        <v>55.59991384260077</v>
      </c>
      <c r="V39" s="56">
        <f t="shared" si="8"/>
        <v>0</v>
      </c>
      <c r="W39" s="66"/>
      <c r="X39" s="3" t="str">
        <f>VLOOKUP(B39,[1]DATA!$D$5:$DI$185,110,FALSE)</f>
        <v>C</v>
      </c>
      <c r="Y39" s="5">
        <f t="shared" si="0"/>
        <v>0</v>
      </c>
      <c r="Z39" s="57">
        <f t="shared" si="9"/>
        <v>0</v>
      </c>
      <c r="AA39" s="10">
        <f t="shared" si="10"/>
        <v>0</v>
      </c>
      <c r="AB39" s="3" t="b">
        <f t="shared" si="1"/>
        <v>1</v>
      </c>
      <c r="AC39" s="57">
        <f t="shared" si="2"/>
        <v>0</v>
      </c>
      <c r="AD39" s="10">
        <f t="shared" si="11"/>
        <v>0</v>
      </c>
      <c r="AE39" s="3"/>
    </row>
    <row r="40" spans="1:31" ht="13.5" x14ac:dyDescent="0.3">
      <c r="A40" s="43" t="s">
        <v>111</v>
      </c>
      <c r="B40" s="44" t="s">
        <v>112</v>
      </c>
      <c r="C40" s="45" t="s">
        <v>113</v>
      </c>
      <c r="D40" s="43" t="s">
        <v>52</v>
      </c>
      <c r="E40" s="43">
        <v>6</v>
      </c>
      <c r="F40" s="46">
        <v>166.96</v>
      </c>
      <c r="G40" s="47">
        <v>187</v>
      </c>
      <c r="H40" s="47">
        <v>1001.76</v>
      </c>
      <c r="I40" s="48">
        <v>1121.97</v>
      </c>
      <c r="J40" s="45">
        <v>88</v>
      </c>
      <c r="K40" s="45">
        <v>6.18</v>
      </c>
      <c r="L40" s="49">
        <v>9.0000277785494038</v>
      </c>
      <c r="M40" s="50"/>
      <c r="N40" s="49">
        <v>6</v>
      </c>
      <c r="O40" s="51">
        <f t="shared" si="3"/>
        <v>14.399725925720158</v>
      </c>
      <c r="P40" s="52">
        <v>1</v>
      </c>
      <c r="Q40" s="52">
        <v>9</v>
      </c>
      <c r="R40" s="53">
        <f t="shared" si="4"/>
        <v>4</v>
      </c>
      <c r="S40" s="54">
        <f t="shared" si="5"/>
        <v>4487.88</v>
      </c>
      <c r="T40" s="55">
        <f t="shared" si="6"/>
        <v>9.3999981480967065</v>
      </c>
      <c r="U40" s="55">
        <f t="shared" si="7"/>
        <v>31.333230450134572</v>
      </c>
      <c r="V40" s="56">
        <f t="shared" si="8"/>
        <v>2.4719999999999999E-2</v>
      </c>
      <c r="W40" s="45"/>
      <c r="X40" s="3" t="str">
        <f>VLOOKUP(B40,[1]DATA!$D$5:$DI$185,110,FALSE)</f>
        <v>C</v>
      </c>
      <c r="Y40" s="5">
        <f t="shared" si="0"/>
        <v>4007.04</v>
      </c>
      <c r="Z40" s="57">
        <f t="shared" si="9"/>
        <v>480.84</v>
      </c>
      <c r="AA40" s="10">
        <f t="shared" si="10"/>
        <v>4487.88</v>
      </c>
      <c r="AB40" s="3" t="b">
        <f t="shared" si="1"/>
        <v>1</v>
      </c>
      <c r="AC40" s="57">
        <f t="shared" si="2"/>
        <v>0</v>
      </c>
      <c r="AD40" s="10">
        <f t="shared" si="11"/>
        <v>4487.88</v>
      </c>
    </row>
    <row r="41" spans="1:31" ht="13.5" x14ac:dyDescent="0.3">
      <c r="A41" s="43" t="s">
        <v>111</v>
      </c>
      <c r="B41" s="44" t="s">
        <v>114</v>
      </c>
      <c r="C41" s="45" t="s">
        <v>115</v>
      </c>
      <c r="D41" s="43" t="s">
        <v>76</v>
      </c>
      <c r="E41" s="43">
        <v>6</v>
      </c>
      <c r="F41" s="46">
        <v>93.75</v>
      </c>
      <c r="G41" s="47">
        <v>105</v>
      </c>
      <c r="H41" s="47">
        <v>562.5</v>
      </c>
      <c r="I41" s="48">
        <v>630</v>
      </c>
      <c r="J41" s="45">
        <v>185</v>
      </c>
      <c r="K41" s="45">
        <v>3.2</v>
      </c>
      <c r="L41" s="49">
        <v>17.33334999916671</v>
      </c>
      <c r="M41" s="50"/>
      <c r="N41" s="49">
        <v>12</v>
      </c>
      <c r="O41" s="51">
        <f t="shared" si="3"/>
        <v>28.17721555422229</v>
      </c>
      <c r="P41" s="52">
        <v>7</v>
      </c>
      <c r="Q41" s="52">
        <v>21</v>
      </c>
      <c r="R41" s="53">
        <f t="shared" si="4"/>
        <v>0</v>
      </c>
      <c r="S41" s="54">
        <f t="shared" si="5"/>
        <v>0</v>
      </c>
      <c r="T41" s="55">
        <f t="shared" si="6"/>
        <v>26.844443333388885</v>
      </c>
      <c r="U41" s="55">
        <f t="shared" si="7"/>
        <v>46.461491866279879</v>
      </c>
      <c r="V41" s="56">
        <f t="shared" si="8"/>
        <v>0</v>
      </c>
      <c r="W41" s="45"/>
      <c r="X41" s="3" t="str">
        <f>VLOOKUP(B41,[1]DATA!$D$5:$DI$185,110,FALSE)</f>
        <v>C</v>
      </c>
      <c r="Y41" s="5">
        <f t="shared" si="0"/>
        <v>0</v>
      </c>
      <c r="Z41" s="57">
        <f t="shared" si="9"/>
        <v>0</v>
      </c>
      <c r="AA41" s="10">
        <f t="shared" si="10"/>
        <v>0</v>
      </c>
      <c r="AB41" s="3" t="b">
        <f t="shared" si="1"/>
        <v>1</v>
      </c>
      <c r="AC41" s="57">
        <f t="shared" si="2"/>
        <v>0</v>
      </c>
      <c r="AD41" s="10">
        <f t="shared" si="11"/>
        <v>0</v>
      </c>
    </row>
    <row r="42" spans="1:31" ht="13.5" x14ac:dyDescent="0.3">
      <c r="A42" s="43" t="s">
        <v>111</v>
      </c>
      <c r="B42" s="44" t="s">
        <v>116</v>
      </c>
      <c r="C42" s="45" t="s">
        <v>117</v>
      </c>
      <c r="D42" s="43" t="s">
        <v>118</v>
      </c>
      <c r="E42" s="43">
        <v>24</v>
      </c>
      <c r="F42" s="46">
        <v>26.88</v>
      </c>
      <c r="G42" s="47">
        <v>30.11</v>
      </c>
      <c r="H42" s="47">
        <v>645.12</v>
      </c>
      <c r="I42" s="48">
        <v>722.53</v>
      </c>
      <c r="J42" s="45">
        <v>259</v>
      </c>
      <c r="K42" s="45">
        <v>1.66</v>
      </c>
      <c r="L42" s="49">
        <v>6.6665783352471815</v>
      </c>
      <c r="M42" s="50"/>
      <c r="N42" s="49">
        <v>5</v>
      </c>
      <c r="O42" s="51">
        <f t="shared" si="3"/>
        <v>11.221917560286194</v>
      </c>
      <c r="P42" s="52">
        <v>8</v>
      </c>
      <c r="Q42" s="52">
        <v>9</v>
      </c>
      <c r="R42" s="53">
        <f t="shared" si="4"/>
        <v>0</v>
      </c>
      <c r="S42" s="54">
        <f t="shared" si="5"/>
        <v>0</v>
      </c>
      <c r="T42" s="55">
        <f t="shared" si="6"/>
        <v>16.555561444316854</v>
      </c>
      <c r="U42" s="55">
        <f t="shared" si="7"/>
        <v>74.501013616468711</v>
      </c>
      <c r="V42" s="56">
        <f t="shared" si="8"/>
        <v>0</v>
      </c>
      <c r="W42" s="45"/>
      <c r="X42" s="3" t="str">
        <f>VLOOKUP(B42,[1]DATA!$D$5:$DI$185,110,FALSE)</f>
        <v>C</v>
      </c>
      <c r="Y42" s="5">
        <f t="shared" si="0"/>
        <v>0</v>
      </c>
      <c r="Z42" s="57">
        <f t="shared" si="9"/>
        <v>0</v>
      </c>
      <c r="AA42" s="10">
        <f t="shared" si="10"/>
        <v>0</v>
      </c>
      <c r="AB42" s="3" t="b">
        <f t="shared" si="1"/>
        <v>1</v>
      </c>
      <c r="AC42" s="57">
        <f t="shared" si="2"/>
        <v>0</v>
      </c>
      <c r="AD42" s="10">
        <f t="shared" si="11"/>
        <v>0</v>
      </c>
      <c r="AE42" s="62"/>
    </row>
    <row r="43" spans="1:31" ht="13.5" x14ac:dyDescent="0.3">
      <c r="A43" s="43" t="s">
        <v>111</v>
      </c>
      <c r="B43" s="44" t="s">
        <v>119</v>
      </c>
      <c r="C43" s="45" t="s">
        <v>120</v>
      </c>
      <c r="D43" s="43" t="s">
        <v>101</v>
      </c>
      <c r="E43" s="43">
        <v>12</v>
      </c>
      <c r="F43" s="46">
        <v>64.73</v>
      </c>
      <c r="G43" s="47">
        <v>72.5</v>
      </c>
      <c r="H43" s="47">
        <v>776.76</v>
      </c>
      <c r="I43" s="48">
        <v>869.97</v>
      </c>
      <c r="J43" s="45">
        <v>140</v>
      </c>
      <c r="K43" s="45">
        <v>3.23</v>
      </c>
      <c r="L43" s="49">
        <v>6.3333088780742299</v>
      </c>
      <c r="M43" s="50"/>
      <c r="N43" s="49">
        <v>4</v>
      </c>
      <c r="O43" s="51">
        <f t="shared" si="3"/>
        <v>9.9108771759066787</v>
      </c>
      <c r="P43" s="52">
        <v>9</v>
      </c>
      <c r="Q43" s="52">
        <v>1</v>
      </c>
      <c r="R43" s="53">
        <f t="shared" si="4"/>
        <v>0</v>
      </c>
      <c r="S43" s="54">
        <f t="shared" si="5"/>
        <v>0</v>
      </c>
      <c r="T43" s="55">
        <f t="shared" si="6"/>
        <v>9.577779408128384</v>
      </c>
      <c r="U43" s="55">
        <f t="shared" si="7"/>
        <v>45.368603959707869</v>
      </c>
      <c r="V43" s="56">
        <f t="shared" si="8"/>
        <v>0</v>
      </c>
      <c r="W43" s="45"/>
      <c r="X43" s="3" t="str">
        <f>VLOOKUP(B43,[1]DATA!$D$5:$DI$185,110,FALSE)</f>
        <v>C</v>
      </c>
      <c r="Y43" s="5">
        <f t="shared" si="0"/>
        <v>0</v>
      </c>
      <c r="Z43" s="57">
        <f t="shared" si="9"/>
        <v>0</v>
      </c>
      <c r="AA43" s="10">
        <f t="shared" si="10"/>
        <v>0</v>
      </c>
      <c r="AB43" s="3" t="b">
        <f t="shared" si="1"/>
        <v>1</v>
      </c>
      <c r="AC43" s="57">
        <f t="shared" si="2"/>
        <v>0</v>
      </c>
      <c r="AD43" s="10">
        <f t="shared" si="11"/>
        <v>0</v>
      </c>
      <c r="AE43" s="62"/>
    </row>
    <row r="44" spans="1:31" ht="13.5" x14ac:dyDescent="0.3">
      <c r="A44" s="43" t="s">
        <v>111</v>
      </c>
      <c r="B44" s="44" t="s">
        <v>121</v>
      </c>
      <c r="C44" s="45" t="s">
        <v>122</v>
      </c>
      <c r="D44" s="43" t="s">
        <v>118</v>
      </c>
      <c r="E44" s="43">
        <v>24</v>
      </c>
      <c r="F44" s="46">
        <v>26.88</v>
      </c>
      <c r="G44" s="47">
        <v>30.11</v>
      </c>
      <c r="H44" s="47">
        <v>645.12</v>
      </c>
      <c r="I44" s="48">
        <v>722.53</v>
      </c>
      <c r="J44" s="45">
        <v>259</v>
      </c>
      <c r="K44" s="45">
        <v>1.66</v>
      </c>
      <c r="L44" s="49">
        <v>6</v>
      </c>
      <c r="M44" s="50"/>
      <c r="N44" s="49">
        <v>4</v>
      </c>
      <c r="O44" s="51">
        <f t="shared" si="3"/>
        <v>9.5998000000000001</v>
      </c>
      <c r="P44" s="52">
        <v>0</v>
      </c>
      <c r="Q44" s="52">
        <v>10</v>
      </c>
      <c r="R44" s="53">
        <f t="shared" si="4"/>
        <v>0</v>
      </c>
      <c r="S44" s="54">
        <f t="shared" si="5"/>
        <v>0</v>
      </c>
      <c r="T44" s="55">
        <f t="shared" si="6"/>
        <v>9.6</v>
      </c>
      <c r="U44" s="55">
        <f t="shared" si="7"/>
        <v>47.999999999999993</v>
      </c>
      <c r="V44" s="56">
        <f t="shared" si="8"/>
        <v>0</v>
      </c>
      <c r="W44" s="45"/>
      <c r="X44" s="3" t="str">
        <f>VLOOKUP(B44,[1]DATA!$D$5:$DI$185,110,FALSE)</f>
        <v>C</v>
      </c>
      <c r="Y44" s="5">
        <f t="shared" si="0"/>
        <v>0</v>
      </c>
      <c r="Z44" s="57">
        <f t="shared" si="9"/>
        <v>0</v>
      </c>
      <c r="AA44" s="10">
        <f t="shared" si="10"/>
        <v>0</v>
      </c>
      <c r="AB44" s="3" t="b">
        <f t="shared" si="1"/>
        <v>1</v>
      </c>
      <c r="AC44" s="57">
        <f t="shared" si="2"/>
        <v>0</v>
      </c>
      <c r="AD44" s="10">
        <f t="shared" si="11"/>
        <v>0</v>
      </c>
    </row>
    <row r="45" spans="1:31" ht="13.5" x14ac:dyDescent="0.3">
      <c r="A45" s="43" t="s">
        <v>123</v>
      </c>
      <c r="B45" s="44" t="s">
        <v>124</v>
      </c>
      <c r="C45" s="45" t="s">
        <v>125</v>
      </c>
      <c r="D45" s="43" t="s">
        <v>126</v>
      </c>
      <c r="E45" s="43">
        <v>48</v>
      </c>
      <c r="F45" s="68">
        <v>25.8</v>
      </c>
      <c r="G45" s="69">
        <v>28.9</v>
      </c>
      <c r="H45" s="69">
        <v>1238.4000000000001</v>
      </c>
      <c r="I45" s="69">
        <v>1387.01</v>
      </c>
      <c r="J45" s="45">
        <v>70</v>
      </c>
      <c r="K45" s="45">
        <v>6.74</v>
      </c>
      <c r="L45" s="49">
        <v>13.333417447122466</v>
      </c>
      <c r="M45" s="50"/>
      <c r="N45" s="49">
        <v>9</v>
      </c>
      <c r="O45" s="51">
        <f t="shared" si="3"/>
        <v>21.444078503399396</v>
      </c>
      <c r="P45" s="52">
        <v>0</v>
      </c>
      <c r="Q45" s="52">
        <v>18</v>
      </c>
      <c r="R45" s="53">
        <f t="shared" si="4"/>
        <v>3</v>
      </c>
      <c r="S45" s="54">
        <f t="shared" si="5"/>
        <v>4161.0200000000004</v>
      </c>
      <c r="T45" s="55">
        <f t="shared" si="6"/>
        <v>17.11110550352517</v>
      </c>
      <c r="U45" s="55">
        <f t="shared" si="7"/>
        <v>38.499744505977304</v>
      </c>
      <c r="V45" s="56">
        <f t="shared" si="8"/>
        <v>2.0219999999999998E-2</v>
      </c>
      <c r="W45" s="45"/>
      <c r="X45" s="3" t="str">
        <f>VLOOKUP(B45,[1]DATA!$D$5:$DI$185,110,FALSE)</f>
        <v>C</v>
      </c>
      <c r="Y45" s="5">
        <f t="shared" si="0"/>
        <v>3715.2</v>
      </c>
      <c r="Z45" s="57">
        <f t="shared" si="9"/>
        <v>445.82</v>
      </c>
      <c r="AA45" s="10">
        <f t="shared" si="10"/>
        <v>4161.0200000000004</v>
      </c>
      <c r="AB45" s="3" t="b">
        <f t="shared" si="1"/>
        <v>1</v>
      </c>
      <c r="AC45" s="57">
        <f t="shared" si="2"/>
        <v>0</v>
      </c>
      <c r="AD45" s="10">
        <f t="shared" si="11"/>
        <v>4161.0200000000004</v>
      </c>
    </row>
    <row r="46" spans="1:31" ht="13.5" x14ac:dyDescent="0.3">
      <c r="A46" s="43" t="s">
        <v>123</v>
      </c>
      <c r="B46" s="44" t="s">
        <v>127</v>
      </c>
      <c r="C46" s="45" t="s">
        <v>128</v>
      </c>
      <c r="D46" s="43" t="s">
        <v>129</v>
      </c>
      <c r="E46" s="43">
        <v>60</v>
      </c>
      <c r="F46" s="68">
        <v>17.809999999999999</v>
      </c>
      <c r="G46" s="69">
        <v>19.95</v>
      </c>
      <c r="H46" s="69">
        <v>1068.5999999999999</v>
      </c>
      <c r="I46" s="69">
        <v>1196.83</v>
      </c>
      <c r="J46" s="45">
        <v>77</v>
      </c>
      <c r="K46" s="45">
        <v>5.88</v>
      </c>
      <c r="L46" s="49">
        <v>6.3333361184685097</v>
      </c>
      <c r="M46" s="50"/>
      <c r="N46" s="49">
        <v>4</v>
      </c>
      <c r="O46" s="51">
        <f t="shared" si="3"/>
        <v>9.9109025993666613</v>
      </c>
      <c r="P46" s="52">
        <v>1</v>
      </c>
      <c r="Q46" s="52">
        <v>7</v>
      </c>
      <c r="R46" s="53">
        <f t="shared" si="4"/>
        <v>2</v>
      </c>
      <c r="S46" s="54">
        <f t="shared" si="5"/>
        <v>2393.66</v>
      </c>
      <c r="T46" s="55">
        <f t="shared" si="6"/>
        <v>7.5777775921020991</v>
      </c>
      <c r="U46" s="55">
        <f t="shared" si="7"/>
        <v>35.894720177591864</v>
      </c>
      <c r="V46" s="56">
        <f t="shared" si="8"/>
        <v>1.176E-2</v>
      </c>
      <c r="W46" s="45"/>
      <c r="X46" s="3" t="str">
        <f>VLOOKUP(B46,[1]DATA!$D$5:$DI$185,110,FALSE)</f>
        <v>C</v>
      </c>
      <c r="Y46" s="5">
        <f t="shared" si="0"/>
        <v>2137.1999999999998</v>
      </c>
      <c r="Z46" s="57">
        <f t="shared" si="9"/>
        <v>256.45999999999998</v>
      </c>
      <c r="AA46" s="10">
        <f t="shared" si="10"/>
        <v>2393.66</v>
      </c>
      <c r="AB46" s="3" t="b">
        <f t="shared" si="1"/>
        <v>1</v>
      </c>
      <c r="AC46" s="57">
        <f t="shared" si="2"/>
        <v>0</v>
      </c>
      <c r="AD46" s="10">
        <f t="shared" si="11"/>
        <v>2393.66</v>
      </c>
      <c r="AE46" s="62"/>
    </row>
    <row r="47" spans="1:31" ht="13.5" x14ac:dyDescent="0.3">
      <c r="A47" s="43" t="s">
        <v>123</v>
      </c>
      <c r="B47" s="44" t="s">
        <v>130</v>
      </c>
      <c r="C47" s="45" t="s">
        <v>131</v>
      </c>
      <c r="D47" s="43" t="s">
        <v>132</v>
      </c>
      <c r="E47" s="43">
        <v>72</v>
      </c>
      <c r="F47" s="68">
        <v>10.18</v>
      </c>
      <c r="G47" s="69">
        <v>11.4</v>
      </c>
      <c r="H47" s="69">
        <v>732.96</v>
      </c>
      <c r="I47" s="69">
        <v>820.92</v>
      </c>
      <c r="J47" s="45">
        <v>88</v>
      </c>
      <c r="K47" s="45">
        <v>4.26</v>
      </c>
      <c r="L47" s="49">
        <v>13.333049099384434</v>
      </c>
      <c r="M47" s="50"/>
      <c r="N47" s="49">
        <v>9</v>
      </c>
      <c r="O47" s="51">
        <f t="shared" si="3"/>
        <v>21.443734724455492</v>
      </c>
      <c r="P47" s="52">
        <v>3</v>
      </c>
      <c r="Q47" s="52">
        <v>12</v>
      </c>
      <c r="R47" s="53">
        <f t="shared" si="4"/>
        <v>6</v>
      </c>
      <c r="S47" s="54">
        <f t="shared" si="5"/>
        <v>4925.49</v>
      </c>
      <c r="T47" s="55">
        <f t="shared" si="6"/>
        <v>14.111130060041038</v>
      </c>
      <c r="U47" s="55">
        <f t="shared" si="7"/>
        <v>31.750719482520754</v>
      </c>
      <c r="V47" s="56">
        <f t="shared" si="8"/>
        <v>2.5559999999999999E-2</v>
      </c>
      <c r="W47" s="45"/>
      <c r="X47" s="3" t="str">
        <f>VLOOKUP(B47,[1]DATA!$D$5:$DI$185,110,FALSE)</f>
        <v>B</v>
      </c>
      <c r="Y47" s="5">
        <f t="shared" si="0"/>
        <v>4397.76</v>
      </c>
      <c r="Z47" s="57">
        <f t="shared" si="9"/>
        <v>527.73</v>
      </c>
      <c r="AA47" s="10">
        <f t="shared" si="10"/>
        <v>4925.49</v>
      </c>
      <c r="AB47" s="3" t="b">
        <f t="shared" si="1"/>
        <v>1</v>
      </c>
      <c r="AC47" s="57">
        <f t="shared" si="2"/>
        <v>0</v>
      </c>
      <c r="AD47" s="10">
        <f t="shared" si="11"/>
        <v>4925.49</v>
      </c>
    </row>
    <row r="48" spans="1:31" ht="13.5" x14ac:dyDescent="0.3">
      <c r="A48" s="43" t="s">
        <v>123</v>
      </c>
      <c r="B48" s="44" t="s">
        <v>133</v>
      </c>
      <c r="C48" s="45" t="s">
        <v>134</v>
      </c>
      <c r="D48" s="43" t="s">
        <v>126</v>
      </c>
      <c r="E48" s="43">
        <v>48</v>
      </c>
      <c r="F48" s="46">
        <v>28.57</v>
      </c>
      <c r="G48" s="47">
        <v>32</v>
      </c>
      <c r="H48" s="47">
        <v>1371.36</v>
      </c>
      <c r="I48" s="48">
        <v>1535.92</v>
      </c>
      <c r="J48" s="45">
        <v>70</v>
      </c>
      <c r="K48" s="45">
        <v>6.74</v>
      </c>
      <c r="L48" s="49">
        <v>10.333173175921477</v>
      </c>
      <c r="M48" s="50"/>
      <c r="N48" s="49">
        <v>7</v>
      </c>
      <c r="O48" s="51">
        <f t="shared" si="3"/>
        <v>16.643950525087515</v>
      </c>
      <c r="P48" s="52">
        <v>6</v>
      </c>
      <c r="Q48" s="52">
        <v>8</v>
      </c>
      <c r="R48" s="53">
        <f t="shared" si="4"/>
        <v>3</v>
      </c>
      <c r="S48" s="54">
        <f t="shared" si="5"/>
        <v>4607.7700000000004</v>
      </c>
      <c r="T48" s="55">
        <f t="shared" si="6"/>
        <v>13.311121788271901</v>
      </c>
      <c r="U48" s="55">
        <f t="shared" si="7"/>
        <v>38.645791263683705</v>
      </c>
      <c r="V48" s="56">
        <f t="shared" si="8"/>
        <v>2.0219999999999998E-2</v>
      </c>
      <c r="W48" s="45"/>
      <c r="X48" s="3" t="str">
        <f>VLOOKUP(B48,[1]DATA!$D$5:$DI$185,110,FALSE)</f>
        <v>C</v>
      </c>
      <c r="Y48" s="5">
        <f t="shared" si="0"/>
        <v>4114.08</v>
      </c>
      <c r="Z48" s="57">
        <f t="shared" si="9"/>
        <v>493.69</v>
      </c>
      <c r="AA48" s="10">
        <f t="shared" si="10"/>
        <v>4607.7700000000004</v>
      </c>
      <c r="AB48" s="3" t="b">
        <f t="shared" si="1"/>
        <v>1</v>
      </c>
      <c r="AC48" s="57">
        <f t="shared" si="2"/>
        <v>0</v>
      </c>
      <c r="AD48" s="10">
        <f t="shared" si="11"/>
        <v>4607.7700000000004</v>
      </c>
    </row>
    <row r="49" spans="1:31" ht="13.5" x14ac:dyDescent="0.3">
      <c r="A49" s="43" t="s">
        <v>123</v>
      </c>
      <c r="B49" s="44" t="s">
        <v>135</v>
      </c>
      <c r="C49" s="45" t="s">
        <v>136</v>
      </c>
      <c r="D49" s="43" t="s">
        <v>129</v>
      </c>
      <c r="E49" s="43">
        <v>60</v>
      </c>
      <c r="F49" s="46">
        <v>19.82</v>
      </c>
      <c r="G49" s="47">
        <v>22.2</v>
      </c>
      <c r="H49" s="47">
        <v>1189.2</v>
      </c>
      <c r="I49" s="48">
        <v>1331.9</v>
      </c>
      <c r="J49" s="45">
        <v>77</v>
      </c>
      <c r="K49" s="45">
        <v>5.88</v>
      </c>
      <c r="L49" s="49">
        <v>6.6666077747974937</v>
      </c>
      <c r="M49" s="50"/>
      <c r="N49" s="49">
        <v>5</v>
      </c>
      <c r="O49" s="51">
        <f t="shared" si="3"/>
        <v>11.2219450362185</v>
      </c>
      <c r="P49" s="52">
        <v>16</v>
      </c>
      <c r="Q49" s="52">
        <v>0</v>
      </c>
      <c r="R49" s="53">
        <f t="shared" si="4"/>
        <v>0</v>
      </c>
      <c r="S49" s="54">
        <f t="shared" si="5"/>
        <v>0</v>
      </c>
      <c r="T49" s="55">
        <f t="shared" si="6"/>
        <v>15.555559481680167</v>
      </c>
      <c r="U49" s="55">
        <f t="shared" si="7"/>
        <v>70.000636037805691</v>
      </c>
      <c r="V49" s="56">
        <f t="shared" si="8"/>
        <v>0</v>
      </c>
      <c r="W49" s="45"/>
      <c r="X49" s="3" t="str">
        <f>VLOOKUP(B49,[1]DATA!$D$5:$DI$185,110,FALSE)</f>
        <v>C</v>
      </c>
      <c r="Y49" s="5">
        <f t="shared" si="0"/>
        <v>0</v>
      </c>
      <c r="Z49" s="57">
        <f t="shared" si="9"/>
        <v>0</v>
      </c>
      <c r="AA49" s="10">
        <f t="shared" si="10"/>
        <v>0</v>
      </c>
      <c r="AB49" s="3" t="b">
        <f t="shared" si="1"/>
        <v>1</v>
      </c>
      <c r="AC49" s="57">
        <f t="shared" si="2"/>
        <v>0</v>
      </c>
      <c r="AD49" s="10">
        <f t="shared" si="11"/>
        <v>0</v>
      </c>
    </row>
    <row r="50" spans="1:31" ht="13.5" x14ac:dyDescent="0.3">
      <c r="A50" s="43" t="s">
        <v>123</v>
      </c>
      <c r="B50" s="44" t="s">
        <v>137</v>
      </c>
      <c r="C50" s="45" t="s">
        <v>138</v>
      </c>
      <c r="D50" s="43" t="s">
        <v>132</v>
      </c>
      <c r="E50" s="43">
        <v>72</v>
      </c>
      <c r="F50" s="46">
        <v>11.7</v>
      </c>
      <c r="G50" s="47">
        <v>13.1</v>
      </c>
      <c r="H50" s="47">
        <v>842.4</v>
      </c>
      <c r="I50" s="48">
        <v>943.49</v>
      </c>
      <c r="J50" s="45">
        <v>88</v>
      </c>
      <c r="K50" s="45">
        <v>4.26</v>
      </c>
      <c r="L50" s="49">
        <v>23.432543651058218</v>
      </c>
      <c r="M50" s="50"/>
      <c r="N50" s="49">
        <v>16</v>
      </c>
      <c r="O50" s="51">
        <f t="shared" si="3"/>
        <v>37.869592989532634</v>
      </c>
      <c r="P50" s="52">
        <v>18</v>
      </c>
      <c r="Q50" s="52">
        <v>15</v>
      </c>
      <c r="R50" s="53">
        <f t="shared" si="4"/>
        <v>5</v>
      </c>
      <c r="S50" s="54">
        <f t="shared" si="5"/>
        <v>4717.4399999999996</v>
      </c>
      <c r="T50" s="55">
        <f t="shared" si="6"/>
        <v>31.437830423262785</v>
      </c>
      <c r="U50" s="55">
        <f t="shared" si="7"/>
        <v>40.248934419686499</v>
      </c>
      <c r="V50" s="56">
        <f t="shared" si="8"/>
        <v>2.1299999999999996E-2</v>
      </c>
      <c r="W50" s="45"/>
      <c r="X50" s="3" t="str">
        <f>VLOOKUP(B50,[1]DATA!$D$5:$DI$185,110,FALSE)</f>
        <v>B</v>
      </c>
      <c r="Y50" s="5">
        <f t="shared" si="0"/>
        <v>4212</v>
      </c>
      <c r="Z50" s="57">
        <f t="shared" si="9"/>
        <v>505.44</v>
      </c>
      <c r="AA50" s="10">
        <f t="shared" si="10"/>
        <v>4717.4399999999996</v>
      </c>
      <c r="AB50" s="3" t="b">
        <f t="shared" si="1"/>
        <v>1</v>
      </c>
      <c r="AC50" s="57">
        <f t="shared" si="2"/>
        <v>0</v>
      </c>
      <c r="AD50" s="10">
        <f t="shared" si="11"/>
        <v>4717.4399999999996</v>
      </c>
    </row>
    <row r="51" spans="1:31" ht="13.5" x14ac:dyDescent="0.3">
      <c r="A51" s="43" t="s">
        <v>123</v>
      </c>
      <c r="B51" s="44" t="s">
        <v>139</v>
      </c>
      <c r="C51" s="45" t="s">
        <v>140</v>
      </c>
      <c r="D51" s="43" t="s">
        <v>126</v>
      </c>
      <c r="E51" s="43">
        <v>48</v>
      </c>
      <c r="F51" s="46">
        <v>28.57</v>
      </c>
      <c r="G51" s="47">
        <v>32</v>
      </c>
      <c r="H51" s="47">
        <v>1371.36</v>
      </c>
      <c r="I51" s="48">
        <v>1535.92</v>
      </c>
      <c r="J51" s="45">
        <v>70</v>
      </c>
      <c r="K51" s="45">
        <v>6.74</v>
      </c>
      <c r="L51" s="49">
        <v>7.666643787036401</v>
      </c>
      <c r="M51" s="50"/>
      <c r="N51" s="49">
        <v>5</v>
      </c>
      <c r="O51" s="51">
        <f t="shared" si="3"/>
        <v>12.155278646441072</v>
      </c>
      <c r="P51" s="52">
        <v>2</v>
      </c>
      <c r="Q51" s="52">
        <v>8</v>
      </c>
      <c r="R51" s="53">
        <f t="shared" si="4"/>
        <v>2</v>
      </c>
      <c r="S51" s="54">
        <f t="shared" si="5"/>
        <v>3071.85</v>
      </c>
      <c r="T51" s="55">
        <f t="shared" si="6"/>
        <v>9.4888904141975736</v>
      </c>
      <c r="U51" s="55">
        <f t="shared" si="7"/>
        <v>37.130551559898059</v>
      </c>
      <c r="V51" s="56">
        <f t="shared" si="8"/>
        <v>1.3480000000000001E-2</v>
      </c>
      <c r="W51" s="45"/>
      <c r="X51" s="3" t="str">
        <f>VLOOKUP(B51,[1]DATA!$D$5:$DI$185,110,FALSE)</f>
        <v>C</v>
      </c>
      <c r="Y51" s="5">
        <f t="shared" si="0"/>
        <v>2742.72</v>
      </c>
      <c r="Z51" s="57">
        <f t="shared" si="9"/>
        <v>329.13</v>
      </c>
      <c r="AA51" s="10">
        <f t="shared" si="10"/>
        <v>3071.85</v>
      </c>
      <c r="AB51" s="3" t="b">
        <f t="shared" si="1"/>
        <v>1</v>
      </c>
      <c r="AC51" s="57">
        <f t="shared" si="2"/>
        <v>0</v>
      </c>
      <c r="AD51" s="10">
        <f t="shared" si="11"/>
        <v>3071.85</v>
      </c>
    </row>
    <row r="52" spans="1:31" ht="13.5" x14ac:dyDescent="0.3">
      <c r="A52" s="43" t="s">
        <v>123</v>
      </c>
      <c r="B52" s="44" t="s">
        <v>141</v>
      </c>
      <c r="C52" s="45" t="s">
        <v>142</v>
      </c>
      <c r="D52" s="43" t="s">
        <v>129</v>
      </c>
      <c r="E52" s="43">
        <v>60</v>
      </c>
      <c r="F52" s="46">
        <v>19.82</v>
      </c>
      <c r="G52" s="47">
        <v>22.2</v>
      </c>
      <c r="H52" s="47">
        <v>1189.2</v>
      </c>
      <c r="I52" s="48">
        <v>1331.9</v>
      </c>
      <c r="J52" s="45">
        <v>77</v>
      </c>
      <c r="K52" s="45">
        <v>5.88</v>
      </c>
      <c r="L52" s="49">
        <v>6.6666693435698106</v>
      </c>
      <c r="M52" s="50"/>
      <c r="N52" s="49">
        <v>5</v>
      </c>
      <c r="O52" s="51">
        <f t="shared" si="3"/>
        <v>11.222002498353703</v>
      </c>
      <c r="P52" s="52">
        <v>14</v>
      </c>
      <c r="Q52" s="52">
        <v>0</v>
      </c>
      <c r="R52" s="53">
        <f t="shared" si="4"/>
        <v>0</v>
      </c>
      <c r="S52" s="54">
        <f t="shared" si="5"/>
        <v>0</v>
      </c>
      <c r="T52" s="55">
        <f t="shared" si="6"/>
        <v>13.555555377095345</v>
      </c>
      <c r="U52" s="55">
        <f t="shared" si="7"/>
        <v>60.999974703275448</v>
      </c>
      <c r="V52" s="56">
        <f t="shared" si="8"/>
        <v>0</v>
      </c>
      <c r="W52" s="45"/>
      <c r="X52" s="3" t="str">
        <f>VLOOKUP(B52,[1]DATA!$D$5:$DI$185,110,FALSE)</f>
        <v>C</v>
      </c>
      <c r="Y52" s="5">
        <f t="shared" si="0"/>
        <v>0</v>
      </c>
      <c r="Z52" s="57">
        <f t="shared" si="9"/>
        <v>0</v>
      </c>
      <c r="AA52" s="10">
        <f t="shared" si="10"/>
        <v>0</v>
      </c>
      <c r="AB52" s="3" t="b">
        <f t="shared" si="1"/>
        <v>1</v>
      </c>
      <c r="AC52" s="57">
        <f t="shared" si="2"/>
        <v>0</v>
      </c>
      <c r="AD52" s="10">
        <f t="shared" si="11"/>
        <v>0</v>
      </c>
      <c r="AE52" s="62"/>
    </row>
    <row r="53" spans="1:31" ht="13.5" x14ac:dyDescent="0.3">
      <c r="A53" s="43" t="s">
        <v>123</v>
      </c>
      <c r="B53" s="44" t="s">
        <v>143</v>
      </c>
      <c r="C53" s="45" t="s">
        <v>144</v>
      </c>
      <c r="D53" s="43" t="s">
        <v>132</v>
      </c>
      <c r="E53" s="43">
        <v>72</v>
      </c>
      <c r="F53" s="46">
        <v>11.7</v>
      </c>
      <c r="G53" s="47">
        <v>13.1</v>
      </c>
      <c r="H53" s="47">
        <v>842.4</v>
      </c>
      <c r="I53" s="48">
        <v>943.49</v>
      </c>
      <c r="J53" s="45">
        <v>88</v>
      </c>
      <c r="K53" s="45">
        <v>4.26</v>
      </c>
      <c r="L53" s="49">
        <v>12.189957108251662</v>
      </c>
      <c r="M53" s="50"/>
      <c r="N53" s="49">
        <v>9</v>
      </c>
      <c r="O53" s="51">
        <f t="shared" si="3"/>
        <v>20.376886969131277</v>
      </c>
      <c r="P53" s="52">
        <v>4</v>
      </c>
      <c r="Q53" s="52">
        <v>13</v>
      </c>
      <c r="R53" s="53">
        <f t="shared" si="4"/>
        <v>3</v>
      </c>
      <c r="S53" s="54">
        <f t="shared" si="5"/>
        <v>2830.46</v>
      </c>
      <c r="T53" s="55">
        <f t="shared" si="6"/>
        <v>16.187336192783224</v>
      </c>
      <c r="U53" s="55">
        <f t="shared" si="7"/>
        <v>39.837718990394919</v>
      </c>
      <c r="V53" s="56">
        <f t="shared" si="8"/>
        <v>1.278E-2</v>
      </c>
      <c r="W53" s="45"/>
      <c r="X53" s="3" t="str">
        <f>VLOOKUP(B53,[1]DATA!$D$5:$DI$185,110,FALSE)</f>
        <v>B</v>
      </c>
      <c r="Y53" s="5">
        <f t="shared" si="0"/>
        <v>2527.1999999999998</v>
      </c>
      <c r="Z53" s="57">
        <f t="shared" si="9"/>
        <v>303.26</v>
      </c>
      <c r="AA53" s="10">
        <f t="shared" si="10"/>
        <v>2830.46</v>
      </c>
      <c r="AB53" s="3" t="b">
        <f t="shared" si="1"/>
        <v>1</v>
      </c>
      <c r="AC53" s="57">
        <f t="shared" si="2"/>
        <v>0</v>
      </c>
      <c r="AD53" s="10">
        <f t="shared" si="11"/>
        <v>2830.46</v>
      </c>
    </row>
    <row r="54" spans="1:31" ht="13.5" x14ac:dyDescent="0.3">
      <c r="A54" s="43" t="s">
        <v>123</v>
      </c>
      <c r="B54" s="44" t="s">
        <v>145</v>
      </c>
      <c r="C54" s="45" t="s">
        <v>146</v>
      </c>
      <c r="D54" s="43" t="s">
        <v>126</v>
      </c>
      <c r="E54" s="43">
        <v>48</v>
      </c>
      <c r="F54" s="46">
        <v>31.25</v>
      </c>
      <c r="G54" s="47">
        <v>35</v>
      </c>
      <c r="H54" s="47">
        <v>1500</v>
      </c>
      <c r="I54" s="48">
        <v>1680</v>
      </c>
      <c r="J54" s="45">
        <v>70</v>
      </c>
      <c r="K54" s="45">
        <v>6.74</v>
      </c>
      <c r="L54" s="49">
        <v>9.6666666666666661</v>
      </c>
      <c r="M54" s="50"/>
      <c r="N54" s="49">
        <v>7</v>
      </c>
      <c r="O54" s="51">
        <f t="shared" si="3"/>
        <v>16.021900000000002</v>
      </c>
      <c r="P54" s="52">
        <v>4</v>
      </c>
      <c r="Q54" s="52">
        <v>6</v>
      </c>
      <c r="R54" s="53">
        <f t="shared" si="4"/>
        <v>6</v>
      </c>
      <c r="S54" s="54">
        <f t="shared" si="5"/>
        <v>10080</v>
      </c>
      <c r="T54" s="55">
        <f t="shared" si="6"/>
        <v>9.3555555555555561</v>
      </c>
      <c r="U54" s="55">
        <f t="shared" si="7"/>
        <v>29.034482758620694</v>
      </c>
      <c r="V54" s="56">
        <f t="shared" si="8"/>
        <v>4.0439999999999997E-2</v>
      </c>
      <c r="W54" s="45"/>
      <c r="X54" s="3" t="str">
        <f>VLOOKUP(B54,[1]DATA!$D$5:$DI$185,110,FALSE)</f>
        <v>C</v>
      </c>
      <c r="Y54" s="5">
        <f t="shared" si="0"/>
        <v>9000</v>
      </c>
      <c r="Z54" s="57">
        <f t="shared" si="9"/>
        <v>1080</v>
      </c>
      <c r="AA54" s="10">
        <f t="shared" si="10"/>
        <v>10080</v>
      </c>
      <c r="AB54" s="3" t="b">
        <f t="shared" si="1"/>
        <v>1</v>
      </c>
      <c r="AC54" s="57">
        <f t="shared" si="2"/>
        <v>0</v>
      </c>
      <c r="AD54" s="10">
        <f t="shared" si="11"/>
        <v>10080</v>
      </c>
    </row>
    <row r="55" spans="1:31" ht="13.5" x14ac:dyDescent="0.3">
      <c r="A55" s="43" t="s">
        <v>123</v>
      </c>
      <c r="B55" s="44" t="s">
        <v>147</v>
      </c>
      <c r="C55" s="45" t="s">
        <v>148</v>
      </c>
      <c r="D55" s="43" t="s">
        <v>129</v>
      </c>
      <c r="E55" s="43">
        <v>60</v>
      </c>
      <c r="F55" s="46">
        <v>21.56</v>
      </c>
      <c r="G55" s="47">
        <v>24.15</v>
      </c>
      <c r="H55" s="47">
        <v>1293.5999999999999</v>
      </c>
      <c r="I55" s="48">
        <v>1448.83</v>
      </c>
      <c r="J55" s="45">
        <v>77</v>
      </c>
      <c r="K55" s="45">
        <v>5.88</v>
      </c>
      <c r="L55" s="49">
        <v>7.6666689673736732</v>
      </c>
      <c r="M55" s="50"/>
      <c r="N55" s="49">
        <v>5</v>
      </c>
      <c r="O55" s="51">
        <f t="shared" si="3"/>
        <v>12.155302147249849</v>
      </c>
      <c r="P55" s="52">
        <v>3</v>
      </c>
      <c r="Q55" s="52">
        <v>6</v>
      </c>
      <c r="R55" s="53">
        <f t="shared" si="4"/>
        <v>3</v>
      </c>
      <c r="S55" s="54">
        <f t="shared" si="5"/>
        <v>4346.5</v>
      </c>
      <c r="T55" s="55">
        <f t="shared" si="6"/>
        <v>8.4888887355084215</v>
      </c>
      <c r="U55" s="55">
        <f t="shared" si="7"/>
        <v>33.217380735885925</v>
      </c>
      <c r="V55" s="56">
        <f t="shared" si="8"/>
        <v>1.7639999999999999E-2</v>
      </c>
      <c r="W55" s="45"/>
      <c r="X55" s="3" t="str">
        <f>VLOOKUP(B55,[1]DATA!$D$5:$DI$185,110,FALSE)</f>
        <v>C</v>
      </c>
      <c r="Y55" s="5">
        <f t="shared" si="0"/>
        <v>3880.8</v>
      </c>
      <c r="Z55" s="57">
        <f t="shared" si="9"/>
        <v>465.7</v>
      </c>
      <c r="AA55" s="10">
        <f t="shared" si="10"/>
        <v>4346.5</v>
      </c>
      <c r="AB55" s="3" t="b">
        <f t="shared" si="1"/>
        <v>1</v>
      </c>
      <c r="AC55" s="57">
        <f t="shared" si="2"/>
        <v>0</v>
      </c>
      <c r="AD55" s="10">
        <f t="shared" si="11"/>
        <v>4346.5</v>
      </c>
      <c r="AE55" s="62"/>
    </row>
    <row r="56" spans="1:31" ht="13.5" x14ac:dyDescent="0.3">
      <c r="A56" s="43" t="s">
        <v>123</v>
      </c>
      <c r="B56" s="44" t="s">
        <v>149</v>
      </c>
      <c r="C56" s="45" t="s">
        <v>150</v>
      </c>
      <c r="D56" s="43" t="s">
        <v>132</v>
      </c>
      <c r="E56" s="43">
        <v>72</v>
      </c>
      <c r="F56" s="46">
        <v>12.72</v>
      </c>
      <c r="G56" s="47">
        <v>14.25</v>
      </c>
      <c r="H56" s="47">
        <v>915.84</v>
      </c>
      <c r="I56" s="48">
        <v>1025.74</v>
      </c>
      <c r="J56" s="45">
        <v>88</v>
      </c>
      <c r="K56" s="45">
        <v>4.26</v>
      </c>
      <c r="L56" s="49">
        <v>17.31636022123865</v>
      </c>
      <c r="M56" s="50"/>
      <c r="N56" s="49">
        <v>12</v>
      </c>
      <c r="O56" s="51">
        <f t="shared" si="3"/>
        <v>28.161358994482033</v>
      </c>
      <c r="P56" s="52">
        <v>17</v>
      </c>
      <c r="Q56" s="52">
        <v>0</v>
      </c>
      <c r="R56" s="53">
        <f t="shared" si="4"/>
        <v>11</v>
      </c>
      <c r="S56" s="54">
        <f t="shared" si="5"/>
        <v>11283.15</v>
      </c>
      <c r="T56" s="55">
        <f t="shared" si="6"/>
        <v>15.845575985250758</v>
      </c>
      <c r="U56" s="55">
        <f t="shared" si="7"/>
        <v>27.451916770273762</v>
      </c>
      <c r="V56" s="56">
        <f t="shared" si="8"/>
        <v>4.6859999999999999E-2</v>
      </c>
      <c r="W56" s="45"/>
      <c r="X56" s="3" t="str">
        <f>VLOOKUP(B56,[1]DATA!$D$5:$DI$185,110,FALSE)</f>
        <v>C</v>
      </c>
      <c r="Y56" s="5">
        <f t="shared" si="0"/>
        <v>10074.24</v>
      </c>
      <c r="Z56" s="57">
        <f t="shared" si="9"/>
        <v>1208.9100000000001</v>
      </c>
      <c r="AA56" s="10">
        <f t="shared" si="10"/>
        <v>11283.15</v>
      </c>
      <c r="AB56" s="3" t="b">
        <f t="shared" si="1"/>
        <v>1</v>
      </c>
      <c r="AC56" s="57">
        <f t="shared" si="2"/>
        <v>0</v>
      </c>
      <c r="AD56" s="10">
        <f t="shared" si="11"/>
        <v>11283.15</v>
      </c>
    </row>
    <row r="57" spans="1:31" ht="13.5" x14ac:dyDescent="0.3">
      <c r="A57" s="43" t="s">
        <v>123</v>
      </c>
      <c r="B57" s="44" t="s">
        <v>151</v>
      </c>
      <c r="C57" s="45" t="s">
        <v>152</v>
      </c>
      <c r="D57" s="43" t="s">
        <v>126</v>
      </c>
      <c r="E57" s="43">
        <v>48</v>
      </c>
      <c r="F57" s="46">
        <v>28.57</v>
      </c>
      <c r="G57" s="47">
        <v>32</v>
      </c>
      <c r="H57" s="47">
        <v>1371.36</v>
      </c>
      <c r="I57" s="48">
        <v>1535.92</v>
      </c>
      <c r="J57" s="45">
        <v>70</v>
      </c>
      <c r="K57" s="45">
        <v>6.74</v>
      </c>
      <c r="L57" s="49">
        <v>7.9999771203697341</v>
      </c>
      <c r="M57" s="50"/>
      <c r="N57" s="49">
        <v>6</v>
      </c>
      <c r="O57" s="51">
        <f t="shared" si="3"/>
        <v>13.466378646441072</v>
      </c>
      <c r="P57" s="52">
        <v>8</v>
      </c>
      <c r="Q57" s="52">
        <v>2</v>
      </c>
      <c r="R57" s="53">
        <f t="shared" si="4"/>
        <v>3</v>
      </c>
      <c r="S57" s="54">
        <f t="shared" si="5"/>
        <v>4607.7700000000004</v>
      </c>
      <c r="T57" s="55">
        <f t="shared" si="6"/>
        <v>9.4666681919753515</v>
      </c>
      <c r="U57" s="55">
        <f t="shared" si="7"/>
        <v>35.500107248573599</v>
      </c>
      <c r="V57" s="56">
        <f t="shared" si="8"/>
        <v>2.0219999999999998E-2</v>
      </c>
      <c r="W57" s="45"/>
      <c r="X57" s="3" t="str">
        <f>VLOOKUP(B57,[1]DATA!$D$5:$DI$185,110,FALSE)</f>
        <v>C</v>
      </c>
      <c r="Y57" s="5">
        <f t="shared" si="0"/>
        <v>4114.08</v>
      </c>
      <c r="Z57" s="57">
        <f t="shared" si="9"/>
        <v>493.69</v>
      </c>
      <c r="AA57" s="10">
        <f t="shared" si="10"/>
        <v>4607.7700000000004</v>
      </c>
      <c r="AB57" s="3" t="b">
        <f t="shared" si="1"/>
        <v>1</v>
      </c>
      <c r="AC57" s="57">
        <f t="shared" si="2"/>
        <v>0</v>
      </c>
      <c r="AD57" s="10">
        <f t="shared" si="11"/>
        <v>4607.7700000000004</v>
      </c>
    </row>
    <row r="58" spans="1:31" ht="13.5" x14ac:dyDescent="0.3">
      <c r="A58" s="43" t="s">
        <v>123</v>
      </c>
      <c r="B58" s="44" t="s">
        <v>153</v>
      </c>
      <c r="C58" s="45" t="s">
        <v>154</v>
      </c>
      <c r="D58" s="43" t="s">
        <v>129</v>
      </c>
      <c r="E58" s="43">
        <v>60</v>
      </c>
      <c r="F58" s="46">
        <v>19.82</v>
      </c>
      <c r="G58" s="47">
        <v>22.2</v>
      </c>
      <c r="H58" s="47">
        <v>1189.2</v>
      </c>
      <c r="I58" s="48">
        <v>1331.9</v>
      </c>
      <c r="J58" s="45">
        <v>77</v>
      </c>
      <c r="K58" s="45">
        <v>5.88</v>
      </c>
      <c r="L58" s="49">
        <v>6</v>
      </c>
      <c r="M58" s="50"/>
      <c r="N58" s="49">
        <v>4</v>
      </c>
      <c r="O58" s="51">
        <f t="shared" si="3"/>
        <v>9.5998000000000001</v>
      </c>
      <c r="P58" s="52">
        <v>21</v>
      </c>
      <c r="Q58" s="52">
        <v>0</v>
      </c>
      <c r="R58" s="53">
        <f t="shared" si="4"/>
        <v>0</v>
      </c>
      <c r="S58" s="54">
        <f t="shared" si="5"/>
        <v>0</v>
      </c>
      <c r="T58" s="55">
        <f t="shared" si="6"/>
        <v>20.6</v>
      </c>
      <c r="U58" s="55">
        <f t="shared" si="7"/>
        <v>103</v>
      </c>
      <c r="V58" s="56">
        <f t="shared" si="8"/>
        <v>0</v>
      </c>
      <c r="W58" s="45"/>
      <c r="X58" s="3" t="str">
        <f>VLOOKUP(B58,[1]DATA!$D$5:$DI$185,110,FALSE)</f>
        <v>C</v>
      </c>
      <c r="Y58" s="5">
        <f t="shared" si="0"/>
        <v>0</v>
      </c>
      <c r="Z58" s="57">
        <f t="shared" si="9"/>
        <v>0</v>
      </c>
      <c r="AA58" s="10">
        <f t="shared" si="10"/>
        <v>0</v>
      </c>
      <c r="AB58" s="3" t="b">
        <f t="shared" si="1"/>
        <v>1</v>
      </c>
      <c r="AC58" s="57">
        <f t="shared" si="2"/>
        <v>0</v>
      </c>
      <c r="AD58" s="10">
        <f t="shared" si="11"/>
        <v>0</v>
      </c>
      <c r="AE58" s="62"/>
    </row>
    <row r="59" spans="1:31" ht="13.5" x14ac:dyDescent="0.3">
      <c r="A59" s="43" t="s">
        <v>123</v>
      </c>
      <c r="B59" s="44" t="s">
        <v>155</v>
      </c>
      <c r="C59" s="45" t="s">
        <v>156</v>
      </c>
      <c r="D59" s="43" t="s">
        <v>132</v>
      </c>
      <c r="E59" s="43">
        <v>72</v>
      </c>
      <c r="F59" s="46">
        <v>11.7</v>
      </c>
      <c r="G59" s="47">
        <v>13.1</v>
      </c>
      <c r="H59" s="47">
        <v>842.4</v>
      </c>
      <c r="I59" s="48">
        <v>943.49</v>
      </c>
      <c r="J59" s="45">
        <v>88</v>
      </c>
      <c r="K59" s="45">
        <v>4.26</v>
      </c>
      <c r="L59" s="49">
        <v>11.333377780740939</v>
      </c>
      <c r="M59" s="50"/>
      <c r="N59" s="49">
        <v>8</v>
      </c>
      <c r="O59" s="51">
        <f t="shared" si="3"/>
        <v>18.577441482765519</v>
      </c>
      <c r="P59" s="52">
        <v>0</v>
      </c>
      <c r="Q59" s="52">
        <v>19</v>
      </c>
      <c r="R59" s="53">
        <f t="shared" si="4"/>
        <v>0</v>
      </c>
      <c r="S59" s="54">
        <f t="shared" si="5"/>
        <v>0</v>
      </c>
      <c r="T59" s="55">
        <f t="shared" si="6"/>
        <v>18.244441481283939</v>
      </c>
      <c r="U59" s="55">
        <f t="shared" si="7"/>
        <v>48.293920402848805</v>
      </c>
      <c r="V59" s="56">
        <f t="shared" si="8"/>
        <v>0</v>
      </c>
      <c r="W59" s="45"/>
      <c r="X59" s="3" t="str">
        <f>VLOOKUP(B59,[1]DATA!$D$5:$DI$185,110,FALSE)</f>
        <v>B</v>
      </c>
      <c r="Y59" s="5">
        <f t="shared" si="0"/>
        <v>0</v>
      </c>
      <c r="Z59" s="57">
        <f t="shared" si="9"/>
        <v>0</v>
      </c>
      <c r="AA59" s="10">
        <f t="shared" si="10"/>
        <v>0</v>
      </c>
      <c r="AB59" s="3" t="b">
        <f t="shared" si="1"/>
        <v>1</v>
      </c>
      <c r="AC59" s="57">
        <f t="shared" si="2"/>
        <v>0</v>
      </c>
      <c r="AD59" s="10">
        <f t="shared" si="11"/>
        <v>0</v>
      </c>
    </row>
    <row r="60" spans="1:31" ht="13.5" x14ac:dyDescent="0.3">
      <c r="A60" s="43" t="s">
        <v>157</v>
      </c>
      <c r="B60" s="44" t="s">
        <v>158</v>
      </c>
      <c r="C60" s="45" t="s">
        <v>159</v>
      </c>
      <c r="D60" s="43" t="s">
        <v>160</v>
      </c>
      <c r="E60" s="43">
        <v>24</v>
      </c>
      <c r="F60" s="46">
        <v>47.32</v>
      </c>
      <c r="G60" s="47">
        <v>53</v>
      </c>
      <c r="H60" s="47">
        <v>1135.68</v>
      </c>
      <c r="I60" s="48">
        <v>1271.96</v>
      </c>
      <c r="J60" s="45">
        <v>138</v>
      </c>
      <c r="K60" s="45">
        <v>3.3</v>
      </c>
      <c r="L60" s="49">
        <v>3.840002830277681</v>
      </c>
      <c r="M60" s="50"/>
      <c r="N60" s="49">
        <v>4</v>
      </c>
      <c r="O60" s="51">
        <f t="shared" si="3"/>
        <v>7.5838746414981593</v>
      </c>
      <c r="P60" s="52">
        <v>8</v>
      </c>
      <c r="Q60" s="52">
        <v>8</v>
      </c>
      <c r="R60" s="53">
        <f t="shared" si="4"/>
        <v>0</v>
      </c>
      <c r="S60" s="54">
        <f t="shared" si="5"/>
        <v>0</v>
      </c>
      <c r="T60" s="55">
        <f t="shared" si="6"/>
        <v>15.743999811314822</v>
      </c>
      <c r="U60" s="55">
        <f t="shared" si="7"/>
        <v>122.99990786863299</v>
      </c>
      <c r="V60" s="56">
        <f t="shared" si="8"/>
        <v>0</v>
      </c>
      <c r="W60" s="45"/>
      <c r="X60" s="3" t="str">
        <f>VLOOKUP(B60,[1]DATA!$D$5:$DI$185,110,FALSE)</f>
        <v>C</v>
      </c>
      <c r="Y60" s="5">
        <f t="shared" si="0"/>
        <v>0</v>
      </c>
      <c r="Z60" s="57">
        <f t="shared" si="9"/>
        <v>0</v>
      </c>
      <c r="AA60" s="10">
        <f t="shared" si="10"/>
        <v>0</v>
      </c>
      <c r="AB60" s="3" t="b">
        <f t="shared" si="1"/>
        <v>1</v>
      </c>
      <c r="AC60" s="57">
        <f t="shared" si="2"/>
        <v>0</v>
      </c>
      <c r="AD60" s="10">
        <f t="shared" si="11"/>
        <v>0</v>
      </c>
      <c r="AE60" s="62"/>
    </row>
    <row r="61" spans="1:31" ht="13.5" x14ac:dyDescent="0.3">
      <c r="A61" s="43" t="s">
        <v>157</v>
      </c>
      <c r="B61" s="44" t="s">
        <v>161</v>
      </c>
      <c r="C61" s="45" t="s">
        <v>162</v>
      </c>
      <c r="D61" s="43" t="s">
        <v>45</v>
      </c>
      <c r="E61" s="43">
        <v>24</v>
      </c>
      <c r="F61" s="46">
        <v>32.28</v>
      </c>
      <c r="G61" s="47">
        <v>36.15</v>
      </c>
      <c r="H61" s="47">
        <v>774.72</v>
      </c>
      <c r="I61" s="48">
        <v>867.69</v>
      </c>
      <c r="J61" s="45">
        <v>210</v>
      </c>
      <c r="K61" s="45">
        <v>2.04</v>
      </c>
      <c r="L61" s="49">
        <v>4.333333333333333</v>
      </c>
      <c r="M61" s="50"/>
      <c r="N61" s="49">
        <v>4</v>
      </c>
      <c r="O61" s="51">
        <f t="shared" si="3"/>
        <v>8.0442999999999998</v>
      </c>
      <c r="P61" s="52">
        <v>2</v>
      </c>
      <c r="Q61" s="52">
        <v>6</v>
      </c>
      <c r="R61" s="53">
        <f t="shared" si="4"/>
        <v>0</v>
      </c>
      <c r="S61" s="54">
        <f t="shared" si="5"/>
        <v>0</v>
      </c>
      <c r="T61" s="55">
        <f t="shared" si="6"/>
        <v>7.7111111111111112</v>
      </c>
      <c r="U61" s="55">
        <f t="shared" si="7"/>
        <v>53.384615384615394</v>
      </c>
      <c r="V61" s="56">
        <f t="shared" si="8"/>
        <v>0</v>
      </c>
      <c r="W61" s="45"/>
      <c r="X61" s="3" t="str">
        <f>VLOOKUP(B61,[1]DATA!$D$5:$DI$185,110,FALSE)</f>
        <v>C</v>
      </c>
      <c r="Y61" s="5">
        <f t="shared" si="0"/>
        <v>0</v>
      </c>
      <c r="Z61" s="57">
        <f t="shared" si="9"/>
        <v>0</v>
      </c>
      <c r="AA61" s="10">
        <f t="shared" si="10"/>
        <v>0</v>
      </c>
      <c r="AB61" s="3" t="b">
        <f t="shared" si="1"/>
        <v>1</v>
      </c>
      <c r="AC61" s="57">
        <f t="shared" si="2"/>
        <v>0</v>
      </c>
      <c r="AD61" s="10">
        <f t="shared" si="11"/>
        <v>0</v>
      </c>
      <c r="AE61" s="62"/>
    </row>
    <row r="62" spans="1:31" ht="13.5" x14ac:dyDescent="0.3">
      <c r="A62" s="43" t="s">
        <v>157</v>
      </c>
      <c r="B62" s="70" t="s">
        <v>163</v>
      </c>
      <c r="C62" s="45" t="s">
        <v>164</v>
      </c>
      <c r="D62" s="43" t="s">
        <v>165</v>
      </c>
      <c r="E62" s="43">
        <v>36</v>
      </c>
      <c r="F62" s="46">
        <v>24.11</v>
      </c>
      <c r="G62" s="47">
        <v>27</v>
      </c>
      <c r="H62" s="47">
        <v>867.96</v>
      </c>
      <c r="I62" s="48">
        <v>972.12</v>
      </c>
      <c r="J62" s="45">
        <v>184</v>
      </c>
      <c r="K62" s="45">
        <v>2.13</v>
      </c>
      <c r="L62" s="49">
        <v>0.33333333333333337</v>
      </c>
      <c r="M62" s="50"/>
      <c r="N62" s="49">
        <v>4</v>
      </c>
      <c r="O62" s="51">
        <v>2</v>
      </c>
      <c r="P62" s="52">
        <v>1</v>
      </c>
      <c r="Q62" s="52">
        <v>0</v>
      </c>
      <c r="R62" s="53">
        <f t="shared" si="4"/>
        <v>1</v>
      </c>
      <c r="S62" s="54">
        <f t="shared" si="5"/>
        <v>972.12</v>
      </c>
      <c r="T62" s="55">
        <f t="shared" si="6"/>
        <v>0.97777777777777775</v>
      </c>
      <c r="U62" s="55">
        <f t="shared" si="7"/>
        <v>88</v>
      </c>
      <c r="V62" s="56">
        <f t="shared" si="8"/>
        <v>2.1299999999999999E-3</v>
      </c>
      <c r="W62" s="45"/>
      <c r="X62" s="3" t="str">
        <f>VLOOKUP(B62,[1]DATA!$D$5:$DI$185,110,FALSE)</f>
        <v>C</v>
      </c>
      <c r="Y62" s="5">
        <f t="shared" si="0"/>
        <v>867.96</v>
      </c>
      <c r="Z62" s="57">
        <f t="shared" si="9"/>
        <v>104.16</v>
      </c>
      <c r="AA62" s="10">
        <f t="shared" si="10"/>
        <v>972.12</v>
      </c>
      <c r="AB62" s="3" t="b">
        <f t="shared" si="1"/>
        <v>1</v>
      </c>
      <c r="AC62" s="57">
        <f t="shared" si="2"/>
        <v>0</v>
      </c>
      <c r="AD62" s="10">
        <f t="shared" si="11"/>
        <v>972.12</v>
      </c>
      <c r="AE62" s="62"/>
    </row>
    <row r="63" spans="1:31" ht="13.5" x14ac:dyDescent="0.3">
      <c r="A63" s="43" t="s">
        <v>157</v>
      </c>
      <c r="B63" s="44" t="s">
        <v>166</v>
      </c>
      <c r="C63" s="45" t="s">
        <v>167</v>
      </c>
      <c r="D63" s="43" t="s">
        <v>168</v>
      </c>
      <c r="E63" s="43">
        <v>36</v>
      </c>
      <c r="F63" s="46">
        <v>16.29</v>
      </c>
      <c r="G63" s="47">
        <v>18.239999999999998</v>
      </c>
      <c r="H63" s="47">
        <v>586.44000000000005</v>
      </c>
      <c r="I63" s="48">
        <v>656.81</v>
      </c>
      <c r="J63" s="45">
        <v>288</v>
      </c>
      <c r="K63" s="45">
        <v>1.21</v>
      </c>
      <c r="L63" s="49">
        <v>1.6492085483879151</v>
      </c>
      <c r="M63" s="50"/>
      <c r="N63" s="49">
        <v>4</v>
      </c>
      <c r="O63" s="51">
        <f t="shared" si="3"/>
        <v>5.5392063382104411</v>
      </c>
      <c r="P63" s="52">
        <v>8</v>
      </c>
      <c r="Q63" s="52">
        <v>0</v>
      </c>
      <c r="R63" s="53">
        <f t="shared" si="4"/>
        <v>0</v>
      </c>
      <c r="S63" s="54">
        <f t="shared" si="5"/>
        <v>0</v>
      </c>
      <c r="T63" s="55">
        <f t="shared" si="6"/>
        <v>7.8900527634408055</v>
      </c>
      <c r="U63" s="55">
        <f t="shared" si="7"/>
        <v>143.52434877602207</v>
      </c>
      <c r="V63" s="56">
        <f t="shared" si="8"/>
        <v>0</v>
      </c>
      <c r="W63" s="45"/>
      <c r="X63" s="3" t="str">
        <f>VLOOKUP(B63,[1]DATA!$D$5:$DI$185,110,FALSE)</f>
        <v>C</v>
      </c>
      <c r="Y63" s="5">
        <f t="shared" si="0"/>
        <v>0</v>
      </c>
      <c r="Z63" s="57">
        <f t="shared" si="9"/>
        <v>0</v>
      </c>
      <c r="AA63" s="10">
        <f t="shared" si="10"/>
        <v>0</v>
      </c>
      <c r="AB63" s="3" t="b">
        <f t="shared" si="1"/>
        <v>1</v>
      </c>
      <c r="AC63" s="57">
        <f t="shared" si="2"/>
        <v>0</v>
      </c>
      <c r="AD63" s="10">
        <f t="shared" si="11"/>
        <v>0</v>
      </c>
      <c r="AE63" s="62"/>
    </row>
    <row r="64" spans="1:31" ht="13.5" x14ac:dyDescent="0.3">
      <c r="A64" s="43" t="s">
        <v>157</v>
      </c>
      <c r="B64" s="44" t="s">
        <v>169</v>
      </c>
      <c r="C64" s="45" t="s">
        <v>170</v>
      </c>
      <c r="D64" s="43" t="s">
        <v>160</v>
      </c>
      <c r="E64" s="43">
        <v>24</v>
      </c>
      <c r="F64" s="46">
        <v>47.32</v>
      </c>
      <c r="G64" s="47">
        <v>53</v>
      </c>
      <c r="H64" s="47">
        <v>1135.68</v>
      </c>
      <c r="I64" s="48">
        <v>1271.96</v>
      </c>
      <c r="J64" s="45">
        <v>138</v>
      </c>
      <c r="K64" s="45">
        <v>3.3</v>
      </c>
      <c r="L64" s="49">
        <v>1</v>
      </c>
      <c r="M64" s="50"/>
      <c r="N64" s="49">
        <v>4</v>
      </c>
      <c r="O64" s="51">
        <f t="shared" si="3"/>
        <v>4.9333</v>
      </c>
      <c r="P64" s="52">
        <v>5</v>
      </c>
      <c r="Q64" s="52">
        <v>0</v>
      </c>
      <c r="R64" s="53">
        <f t="shared" si="4"/>
        <v>0</v>
      </c>
      <c r="S64" s="54">
        <f t="shared" si="5"/>
        <v>0</v>
      </c>
      <c r="T64" s="55">
        <f t="shared" si="6"/>
        <v>4.9333333333333336</v>
      </c>
      <c r="U64" s="55">
        <f t="shared" si="7"/>
        <v>148</v>
      </c>
      <c r="V64" s="56">
        <f t="shared" si="8"/>
        <v>0</v>
      </c>
      <c r="W64" s="45"/>
      <c r="X64" s="3" t="str">
        <f>VLOOKUP(B64,[1]DATA!$D$5:$DI$185,110,FALSE)</f>
        <v>C</v>
      </c>
      <c r="Y64" s="5">
        <f t="shared" si="0"/>
        <v>0</v>
      </c>
      <c r="Z64" s="57">
        <f t="shared" si="9"/>
        <v>0</v>
      </c>
      <c r="AA64" s="10">
        <f t="shared" si="10"/>
        <v>0</v>
      </c>
      <c r="AB64" s="3" t="b">
        <f t="shared" si="1"/>
        <v>1</v>
      </c>
      <c r="AC64" s="57">
        <f t="shared" si="2"/>
        <v>0</v>
      </c>
      <c r="AD64" s="10">
        <f t="shared" si="11"/>
        <v>0</v>
      </c>
      <c r="AE64" s="62"/>
    </row>
    <row r="65" spans="1:31" ht="13.5" x14ac:dyDescent="0.3">
      <c r="A65" s="43" t="s">
        <v>157</v>
      </c>
      <c r="B65" s="44" t="s">
        <v>171</v>
      </c>
      <c r="C65" s="45" t="s">
        <v>172</v>
      </c>
      <c r="D65" s="43" t="s">
        <v>45</v>
      </c>
      <c r="E65" s="43">
        <v>24</v>
      </c>
      <c r="F65" s="46">
        <v>32.28</v>
      </c>
      <c r="G65" s="47">
        <v>36.15</v>
      </c>
      <c r="H65" s="47">
        <v>774.72</v>
      </c>
      <c r="I65" s="48">
        <v>867.69</v>
      </c>
      <c r="J65" s="45">
        <v>210</v>
      </c>
      <c r="K65" s="45">
        <v>2.04</v>
      </c>
      <c r="L65" s="49">
        <v>5.6666666666666661</v>
      </c>
      <c r="M65" s="50"/>
      <c r="N65" s="49">
        <v>4</v>
      </c>
      <c r="O65" s="51">
        <f t="shared" si="3"/>
        <v>9.2886999999999986</v>
      </c>
      <c r="P65" s="52">
        <v>0</v>
      </c>
      <c r="Q65" s="52">
        <v>9</v>
      </c>
      <c r="R65" s="53">
        <f t="shared" si="4"/>
        <v>0</v>
      </c>
      <c r="S65" s="54">
        <f t="shared" si="5"/>
        <v>0</v>
      </c>
      <c r="T65" s="55">
        <f t="shared" si="6"/>
        <v>8.6222222222222218</v>
      </c>
      <c r="U65" s="55">
        <f t="shared" si="7"/>
        <v>45.64705882352942</v>
      </c>
      <c r="V65" s="56">
        <f t="shared" si="8"/>
        <v>0</v>
      </c>
      <c r="W65" s="45"/>
      <c r="X65" s="3" t="str">
        <f>VLOOKUP(B65,[1]DATA!$D$5:$DI$185,110,FALSE)</f>
        <v>C</v>
      </c>
      <c r="Y65" s="5">
        <f t="shared" si="0"/>
        <v>0</v>
      </c>
      <c r="Z65" s="57">
        <f t="shared" si="9"/>
        <v>0</v>
      </c>
      <c r="AA65" s="10">
        <f t="shared" si="10"/>
        <v>0</v>
      </c>
      <c r="AB65" s="3" t="b">
        <f t="shared" si="1"/>
        <v>1</v>
      </c>
      <c r="AC65" s="57">
        <f t="shared" si="2"/>
        <v>0</v>
      </c>
      <c r="AD65" s="10">
        <f t="shared" si="11"/>
        <v>0</v>
      </c>
      <c r="AE65" s="62"/>
    </row>
    <row r="66" spans="1:31" ht="13.5" x14ac:dyDescent="0.3">
      <c r="A66" s="43" t="s">
        <v>157</v>
      </c>
      <c r="B66" s="44" t="s">
        <v>173</v>
      </c>
      <c r="C66" s="45" t="s">
        <v>174</v>
      </c>
      <c r="D66" s="43" t="s">
        <v>165</v>
      </c>
      <c r="E66" s="43">
        <v>36</v>
      </c>
      <c r="F66" s="46">
        <v>24.11</v>
      </c>
      <c r="G66" s="47">
        <v>27</v>
      </c>
      <c r="H66" s="47">
        <v>867.96</v>
      </c>
      <c r="I66" s="48">
        <v>972.12</v>
      </c>
      <c r="J66" s="45">
        <v>184</v>
      </c>
      <c r="K66" s="45">
        <v>2.13</v>
      </c>
      <c r="L66" s="49">
        <v>1.0944327860757932</v>
      </c>
      <c r="M66" s="50"/>
      <c r="N66" s="49">
        <v>4</v>
      </c>
      <c r="O66" s="51">
        <f t="shared" si="3"/>
        <v>5.021434119244538</v>
      </c>
      <c r="P66" s="52">
        <v>1</v>
      </c>
      <c r="Q66" s="52">
        <v>4</v>
      </c>
      <c r="R66" s="53">
        <f t="shared" si="4"/>
        <v>0</v>
      </c>
      <c r="S66" s="54">
        <f t="shared" si="5"/>
        <v>0</v>
      </c>
      <c r="T66" s="55">
        <f t="shared" si="6"/>
        <v>4.927037814261614</v>
      </c>
      <c r="U66" s="55">
        <f t="shared" si="7"/>
        <v>135.05729754116851</v>
      </c>
      <c r="V66" s="56">
        <f t="shared" si="8"/>
        <v>0</v>
      </c>
      <c r="W66" s="45"/>
      <c r="X66" s="3" t="str">
        <f>VLOOKUP(B66,[1]DATA!$D$5:$DI$185,110,FALSE)</f>
        <v>C</v>
      </c>
      <c r="Y66" s="5">
        <f t="shared" si="0"/>
        <v>0</v>
      </c>
      <c r="Z66" s="57">
        <f t="shared" si="9"/>
        <v>0</v>
      </c>
      <c r="AA66" s="10">
        <f t="shared" si="10"/>
        <v>0</v>
      </c>
      <c r="AB66" s="3" t="b">
        <f t="shared" si="1"/>
        <v>1</v>
      </c>
      <c r="AC66" s="57">
        <f t="shared" si="2"/>
        <v>0</v>
      </c>
      <c r="AD66" s="10">
        <f t="shared" si="11"/>
        <v>0</v>
      </c>
      <c r="AE66" s="62"/>
    </row>
    <row r="67" spans="1:31" ht="13.5" x14ac:dyDescent="0.3">
      <c r="A67" s="43" t="s">
        <v>157</v>
      </c>
      <c r="B67" s="70" t="s">
        <v>175</v>
      </c>
      <c r="C67" s="45" t="s">
        <v>176</v>
      </c>
      <c r="D67" s="43" t="s">
        <v>168</v>
      </c>
      <c r="E67" s="43">
        <v>36</v>
      </c>
      <c r="F67" s="46">
        <v>16.29</v>
      </c>
      <c r="G67" s="47">
        <v>18.239999999999998</v>
      </c>
      <c r="H67" s="47">
        <v>586.44000000000005</v>
      </c>
      <c r="I67" s="48">
        <v>656.81</v>
      </c>
      <c r="J67" s="45">
        <v>288</v>
      </c>
      <c r="K67" s="45">
        <v>1.21</v>
      </c>
      <c r="L67" s="49">
        <v>0</v>
      </c>
      <c r="M67" s="50"/>
      <c r="N67" s="49">
        <v>4</v>
      </c>
      <c r="O67" s="51">
        <v>2</v>
      </c>
      <c r="P67" s="52">
        <v>0</v>
      </c>
      <c r="Q67" s="52">
        <v>2</v>
      </c>
      <c r="R67" s="53">
        <f t="shared" si="4"/>
        <v>0</v>
      </c>
      <c r="S67" s="54">
        <f t="shared" si="5"/>
        <v>0</v>
      </c>
      <c r="T67" s="55">
        <f t="shared" si="6"/>
        <v>2</v>
      </c>
      <c r="U67" s="55" t="str">
        <f t="shared" si="7"/>
        <v/>
      </c>
      <c r="V67" s="56">
        <f t="shared" si="8"/>
        <v>0</v>
      </c>
      <c r="W67" s="45"/>
      <c r="X67" s="3" t="str">
        <f>VLOOKUP(B67,[1]DATA!$D$5:$DI$185,110,FALSE)</f>
        <v>C</v>
      </c>
      <c r="Y67" s="5">
        <f t="shared" si="0"/>
        <v>0</v>
      </c>
      <c r="Z67" s="57">
        <f t="shared" si="9"/>
        <v>0</v>
      </c>
      <c r="AA67" s="10">
        <f t="shared" si="10"/>
        <v>0</v>
      </c>
      <c r="AB67" s="3" t="b">
        <f t="shared" si="1"/>
        <v>1</v>
      </c>
      <c r="AC67" s="57">
        <f t="shared" si="2"/>
        <v>0</v>
      </c>
      <c r="AD67" s="10">
        <f t="shared" si="11"/>
        <v>0</v>
      </c>
      <c r="AE67" s="62"/>
    </row>
    <row r="68" spans="1:31" ht="13.5" x14ac:dyDescent="0.3">
      <c r="A68" s="43" t="s">
        <v>157</v>
      </c>
      <c r="B68" s="44" t="s">
        <v>177</v>
      </c>
      <c r="C68" s="45" t="s">
        <v>178</v>
      </c>
      <c r="D68" s="43" t="s">
        <v>160</v>
      </c>
      <c r="E68" s="43">
        <v>24</v>
      </c>
      <c r="F68" s="46">
        <v>47.32</v>
      </c>
      <c r="G68" s="47">
        <v>53</v>
      </c>
      <c r="H68" s="47">
        <v>1135.68</v>
      </c>
      <c r="I68" s="48">
        <v>1271.96</v>
      </c>
      <c r="J68" s="45">
        <v>138</v>
      </c>
      <c r="K68" s="45">
        <v>3.3</v>
      </c>
      <c r="L68" s="49">
        <v>0.66666666666666663</v>
      </c>
      <c r="M68" s="50"/>
      <c r="N68" s="49">
        <v>4</v>
      </c>
      <c r="O68" s="51">
        <f t="shared" si="3"/>
        <v>4.6222000000000003</v>
      </c>
      <c r="P68" s="52">
        <v>4</v>
      </c>
      <c r="Q68" s="52">
        <v>1</v>
      </c>
      <c r="R68" s="53">
        <f t="shared" si="4"/>
        <v>0</v>
      </c>
      <c r="S68" s="54">
        <f t="shared" si="5"/>
        <v>0</v>
      </c>
      <c r="T68" s="55">
        <f t="shared" si="6"/>
        <v>4.9555555555555557</v>
      </c>
      <c r="U68" s="55">
        <f t="shared" si="7"/>
        <v>223.00000000000003</v>
      </c>
      <c r="V68" s="56">
        <f t="shared" si="8"/>
        <v>0</v>
      </c>
      <c r="W68" s="45"/>
      <c r="X68" s="3" t="str">
        <f>VLOOKUP(B68,[1]DATA!$D$5:$DI$185,110,FALSE)</f>
        <v>C</v>
      </c>
      <c r="Y68" s="5">
        <f t="shared" si="0"/>
        <v>0</v>
      </c>
      <c r="Z68" s="57">
        <f t="shared" si="9"/>
        <v>0</v>
      </c>
      <c r="AA68" s="10">
        <f t="shared" si="10"/>
        <v>0</v>
      </c>
      <c r="AB68" s="3" t="b">
        <f t="shared" si="1"/>
        <v>1</v>
      </c>
      <c r="AC68" s="57">
        <f t="shared" si="2"/>
        <v>0</v>
      </c>
      <c r="AD68" s="10">
        <f t="shared" si="11"/>
        <v>0</v>
      </c>
      <c r="AE68" s="62"/>
    </row>
    <row r="69" spans="1:31" ht="13.5" x14ac:dyDescent="0.3">
      <c r="A69" s="43" t="s">
        <v>157</v>
      </c>
      <c r="B69" s="70" t="s">
        <v>179</v>
      </c>
      <c r="C69" s="45" t="s">
        <v>180</v>
      </c>
      <c r="D69" s="43" t="s">
        <v>45</v>
      </c>
      <c r="E69" s="43">
        <v>24</v>
      </c>
      <c r="F69" s="46">
        <v>32.28</v>
      </c>
      <c r="G69" s="47">
        <v>36.15</v>
      </c>
      <c r="H69" s="47">
        <v>774.72</v>
      </c>
      <c r="I69" s="48">
        <v>867.69</v>
      </c>
      <c r="J69" s="45">
        <v>210</v>
      </c>
      <c r="K69" s="45">
        <v>2.04</v>
      </c>
      <c r="L69" s="49">
        <v>0</v>
      </c>
      <c r="M69" s="50"/>
      <c r="N69" s="49">
        <v>4</v>
      </c>
      <c r="O69" s="51">
        <v>2</v>
      </c>
      <c r="P69" s="52">
        <v>2</v>
      </c>
      <c r="Q69" s="52">
        <v>1</v>
      </c>
      <c r="R69" s="53">
        <f t="shared" si="4"/>
        <v>0</v>
      </c>
      <c r="S69" s="54">
        <f t="shared" si="5"/>
        <v>0</v>
      </c>
      <c r="T69" s="55">
        <f t="shared" si="6"/>
        <v>3</v>
      </c>
      <c r="U69" s="55" t="str">
        <f t="shared" si="7"/>
        <v/>
      </c>
      <c r="V69" s="56">
        <f t="shared" si="8"/>
        <v>0</v>
      </c>
      <c r="W69" s="45"/>
      <c r="X69" s="3" t="str">
        <f>VLOOKUP(B69,[1]DATA!$D$5:$DI$185,110,FALSE)</f>
        <v>C</v>
      </c>
      <c r="Y69" s="5">
        <f t="shared" si="0"/>
        <v>0</v>
      </c>
      <c r="Z69" s="57">
        <f t="shared" si="9"/>
        <v>0</v>
      </c>
      <c r="AA69" s="10">
        <f t="shared" si="10"/>
        <v>0</v>
      </c>
      <c r="AB69" s="3" t="b">
        <f t="shared" si="1"/>
        <v>1</v>
      </c>
      <c r="AC69" s="57">
        <f t="shared" si="2"/>
        <v>0</v>
      </c>
      <c r="AD69" s="10">
        <f t="shared" si="11"/>
        <v>0</v>
      </c>
      <c r="AE69" s="62"/>
    </row>
    <row r="70" spans="1:31" ht="13.5" x14ac:dyDescent="0.3">
      <c r="A70" s="43" t="s">
        <v>157</v>
      </c>
      <c r="B70" s="70" t="s">
        <v>181</v>
      </c>
      <c r="C70" s="45" t="s">
        <v>182</v>
      </c>
      <c r="D70" s="43" t="s">
        <v>165</v>
      </c>
      <c r="E70" s="43">
        <v>36</v>
      </c>
      <c r="F70" s="46">
        <v>24.11</v>
      </c>
      <c r="G70" s="47">
        <v>27</v>
      </c>
      <c r="H70" s="47">
        <v>867.96</v>
      </c>
      <c r="I70" s="48">
        <v>972.12</v>
      </c>
      <c r="J70" s="45">
        <v>184</v>
      </c>
      <c r="K70" s="45">
        <v>2.13</v>
      </c>
      <c r="L70" s="49">
        <v>0</v>
      </c>
      <c r="M70" s="50"/>
      <c r="N70" s="49">
        <v>4</v>
      </c>
      <c r="O70" s="51">
        <v>2</v>
      </c>
      <c r="P70" s="52">
        <v>2</v>
      </c>
      <c r="Q70" s="52">
        <v>2</v>
      </c>
      <c r="R70" s="53">
        <f t="shared" si="4"/>
        <v>0</v>
      </c>
      <c r="S70" s="54">
        <f t="shared" si="5"/>
        <v>0</v>
      </c>
      <c r="T70" s="55">
        <f t="shared" si="6"/>
        <v>4</v>
      </c>
      <c r="U70" s="55" t="str">
        <f t="shared" si="7"/>
        <v/>
      </c>
      <c r="V70" s="56">
        <f t="shared" si="8"/>
        <v>0</v>
      </c>
      <c r="W70" s="45"/>
      <c r="X70" s="3" t="str">
        <f>VLOOKUP(B70,[1]DATA!$D$5:$DI$185,110,FALSE)</f>
        <v>C</v>
      </c>
      <c r="Y70" s="5">
        <f t="shared" si="0"/>
        <v>0</v>
      </c>
      <c r="Z70" s="57">
        <f t="shared" si="9"/>
        <v>0</v>
      </c>
      <c r="AA70" s="10">
        <f t="shared" si="10"/>
        <v>0</v>
      </c>
      <c r="AB70" s="3" t="b">
        <f t="shared" si="1"/>
        <v>1</v>
      </c>
      <c r="AC70" s="57">
        <f t="shared" si="2"/>
        <v>0</v>
      </c>
      <c r="AD70" s="10">
        <f t="shared" si="11"/>
        <v>0</v>
      </c>
      <c r="AE70" s="62"/>
    </row>
    <row r="71" spans="1:31" ht="13.5" x14ac:dyDescent="0.3">
      <c r="A71" s="43" t="s">
        <v>157</v>
      </c>
      <c r="B71" s="70" t="s">
        <v>183</v>
      </c>
      <c r="C71" s="45" t="s">
        <v>184</v>
      </c>
      <c r="D71" s="43" t="s">
        <v>168</v>
      </c>
      <c r="E71" s="43">
        <v>36</v>
      </c>
      <c r="F71" s="46">
        <v>16.29</v>
      </c>
      <c r="G71" s="47">
        <v>18.239999999999998</v>
      </c>
      <c r="H71" s="47">
        <v>586.44000000000005</v>
      </c>
      <c r="I71" s="48">
        <v>656.81</v>
      </c>
      <c r="J71" s="45">
        <v>288</v>
      </c>
      <c r="K71" s="45">
        <v>1.21</v>
      </c>
      <c r="L71" s="49">
        <v>0.33333333333333331</v>
      </c>
      <c r="M71" s="50"/>
      <c r="N71" s="49">
        <v>4</v>
      </c>
      <c r="O71" s="51">
        <v>2</v>
      </c>
      <c r="P71" s="52">
        <v>2</v>
      </c>
      <c r="Q71" s="52">
        <v>1</v>
      </c>
      <c r="R71" s="53">
        <f t="shared" si="4"/>
        <v>0</v>
      </c>
      <c r="S71" s="54">
        <f t="shared" si="5"/>
        <v>0</v>
      </c>
      <c r="T71" s="55">
        <f t="shared" si="6"/>
        <v>2.9777777777777779</v>
      </c>
      <c r="U71" s="55">
        <f t="shared" si="7"/>
        <v>268.00000000000006</v>
      </c>
      <c r="V71" s="56">
        <f t="shared" si="8"/>
        <v>0</v>
      </c>
      <c r="W71" s="45"/>
      <c r="X71" s="3" t="str">
        <f>VLOOKUP(B71,[1]DATA!$D$5:$DI$185,110,FALSE)</f>
        <v>C</v>
      </c>
      <c r="Y71" s="5">
        <f t="shared" si="0"/>
        <v>0</v>
      </c>
      <c r="Z71" s="57">
        <f t="shared" si="9"/>
        <v>0</v>
      </c>
      <c r="AA71" s="10">
        <f t="shared" si="10"/>
        <v>0</v>
      </c>
      <c r="AB71" s="3" t="b">
        <f t="shared" si="1"/>
        <v>1</v>
      </c>
      <c r="AC71" s="57">
        <f t="shared" si="2"/>
        <v>0</v>
      </c>
      <c r="AD71" s="10">
        <f t="shared" si="11"/>
        <v>0</v>
      </c>
      <c r="AE71" s="62"/>
    </row>
    <row r="72" spans="1:31" ht="13.5" x14ac:dyDescent="0.3">
      <c r="A72" s="43" t="s">
        <v>157</v>
      </c>
      <c r="B72" s="44" t="s">
        <v>185</v>
      </c>
      <c r="C72" s="45" t="s">
        <v>186</v>
      </c>
      <c r="D72" s="43" t="s">
        <v>160</v>
      </c>
      <c r="E72" s="43">
        <v>24</v>
      </c>
      <c r="F72" s="46">
        <v>47.32</v>
      </c>
      <c r="G72" s="47">
        <v>53</v>
      </c>
      <c r="H72" s="47">
        <v>1135.68</v>
      </c>
      <c r="I72" s="48">
        <v>1271.96</v>
      </c>
      <c r="J72" s="45">
        <v>138</v>
      </c>
      <c r="K72" s="45">
        <v>3.31</v>
      </c>
      <c r="L72" s="49">
        <v>0.66666666666666663</v>
      </c>
      <c r="M72" s="50"/>
      <c r="N72" s="49">
        <v>4</v>
      </c>
      <c r="O72" s="51">
        <f t="shared" si="3"/>
        <v>4.6222000000000003</v>
      </c>
      <c r="P72" s="52">
        <v>8</v>
      </c>
      <c r="Q72" s="52">
        <v>0</v>
      </c>
      <c r="R72" s="53">
        <f t="shared" si="4"/>
        <v>0</v>
      </c>
      <c r="S72" s="54">
        <f t="shared" si="5"/>
        <v>0</v>
      </c>
      <c r="T72" s="55">
        <f t="shared" si="6"/>
        <v>7.9555555555555557</v>
      </c>
      <c r="U72" s="55">
        <f t="shared" si="7"/>
        <v>358.00000000000006</v>
      </c>
      <c r="V72" s="56">
        <f t="shared" si="8"/>
        <v>0</v>
      </c>
      <c r="W72" s="45"/>
      <c r="X72" s="3" t="str">
        <f>VLOOKUP(B72,[1]DATA!$D$5:$DI$185,110,FALSE)</f>
        <v>C</v>
      </c>
      <c r="Y72" s="5">
        <f t="shared" si="0"/>
        <v>0</v>
      </c>
      <c r="Z72" s="57">
        <f t="shared" si="9"/>
        <v>0</v>
      </c>
      <c r="AA72" s="10">
        <f t="shared" si="10"/>
        <v>0</v>
      </c>
      <c r="AB72" s="3" t="b">
        <f t="shared" si="1"/>
        <v>1</v>
      </c>
      <c r="AC72" s="57">
        <f t="shared" si="2"/>
        <v>0</v>
      </c>
      <c r="AD72" s="10">
        <f t="shared" si="11"/>
        <v>0</v>
      </c>
      <c r="AE72" s="62"/>
    </row>
    <row r="73" spans="1:31" ht="13.5" x14ac:dyDescent="0.3">
      <c r="A73" s="43" t="s">
        <v>157</v>
      </c>
      <c r="B73" s="44" t="s">
        <v>187</v>
      </c>
      <c r="C73" s="45" t="s">
        <v>188</v>
      </c>
      <c r="D73" s="43" t="s">
        <v>45</v>
      </c>
      <c r="E73" s="43">
        <v>24</v>
      </c>
      <c r="F73" s="46">
        <v>32.28</v>
      </c>
      <c r="G73" s="47">
        <v>36.15</v>
      </c>
      <c r="H73" s="47">
        <v>774.72</v>
      </c>
      <c r="I73" s="48">
        <v>867.69</v>
      </c>
      <c r="J73" s="45">
        <v>210</v>
      </c>
      <c r="K73" s="45">
        <v>2.0499999999999998</v>
      </c>
      <c r="L73" s="49">
        <v>3.333298758773295</v>
      </c>
      <c r="M73" s="50"/>
      <c r="N73" s="49">
        <v>4</v>
      </c>
      <c r="O73" s="51">
        <f t="shared" ref="O73:O136" si="12">(SUM(L73,M73)*(0.7+0.2333)+N73)</f>
        <v>7.1109677315631163</v>
      </c>
      <c r="P73" s="52">
        <v>6</v>
      </c>
      <c r="Q73" s="52">
        <v>0</v>
      </c>
      <c r="R73" s="53">
        <f t="shared" ref="R73:R136" si="13">IF(SUM(P73:Q73)&gt;$O73,0,ROUND($O73-SUM(P73:Q73),0))</f>
        <v>1</v>
      </c>
      <c r="S73" s="54">
        <f t="shared" ref="S73:S136" si="14">IF(ISERROR(R73*$H73),"",ROUND((R73*$H73*1.12),2))</f>
        <v>867.69</v>
      </c>
      <c r="T73" s="55">
        <f t="shared" si="6"/>
        <v>5.7777800827484471</v>
      </c>
      <c r="U73" s="55">
        <f t="shared" si="7"/>
        <v>52.000560113682333</v>
      </c>
      <c r="V73" s="56">
        <f t="shared" si="8"/>
        <v>2.0499999999999997E-3</v>
      </c>
      <c r="W73" s="45"/>
      <c r="X73" s="3" t="str">
        <f>VLOOKUP(B73,[1]DATA!$D$5:$DI$185,110,FALSE)</f>
        <v>C</v>
      </c>
      <c r="Y73" s="5">
        <f t="shared" si="0"/>
        <v>774.72</v>
      </c>
      <c r="Z73" s="57">
        <f t="shared" si="9"/>
        <v>92.97</v>
      </c>
      <c r="AA73" s="10">
        <f t="shared" si="10"/>
        <v>867.69</v>
      </c>
      <c r="AB73" s="3" t="b">
        <f t="shared" si="1"/>
        <v>1</v>
      </c>
      <c r="AC73" s="57">
        <f t="shared" si="2"/>
        <v>0</v>
      </c>
      <c r="AD73" s="10">
        <f t="shared" si="11"/>
        <v>867.69</v>
      </c>
      <c r="AE73" s="62"/>
    </row>
    <row r="74" spans="1:31" ht="13.5" x14ac:dyDescent="0.3">
      <c r="A74" s="43" t="s">
        <v>157</v>
      </c>
      <c r="B74" s="70" t="s">
        <v>189</v>
      </c>
      <c r="C74" s="45" t="s">
        <v>190</v>
      </c>
      <c r="D74" s="43" t="s">
        <v>165</v>
      </c>
      <c r="E74" s="43">
        <v>36</v>
      </c>
      <c r="F74" s="46">
        <v>24.11</v>
      </c>
      <c r="G74" s="47">
        <v>27</v>
      </c>
      <c r="H74" s="47">
        <v>867.96</v>
      </c>
      <c r="I74" s="48">
        <v>972.12</v>
      </c>
      <c r="J74" s="45">
        <v>184</v>
      </c>
      <c r="K74" s="45">
        <v>2.14</v>
      </c>
      <c r="L74" s="49">
        <v>0.33333333333333337</v>
      </c>
      <c r="M74" s="50"/>
      <c r="N74" s="49">
        <v>4</v>
      </c>
      <c r="O74" s="51">
        <v>2</v>
      </c>
      <c r="P74" s="52">
        <v>4</v>
      </c>
      <c r="Q74" s="52">
        <v>0</v>
      </c>
      <c r="R74" s="53">
        <f t="shared" si="13"/>
        <v>0</v>
      </c>
      <c r="S74" s="54">
        <f t="shared" si="14"/>
        <v>0</v>
      </c>
      <c r="T74" s="55">
        <f t="shared" si="6"/>
        <v>3.9777777777777779</v>
      </c>
      <c r="U74" s="55">
        <f t="shared" si="7"/>
        <v>358</v>
      </c>
      <c r="V74" s="56">
        <f t="shared" si="8"/>
        <v>0</v>
      </c>
      <c r="W74" s="45"/>
      <c r="X74" s="3" t="str">
        <f>VLOOKUP(B74,[1]DATA!$D$5:$DI$185,110,FALSE)</f>
        <v>C</v>
      </c>
      <c r="Y74" s="5">
        <f t="shared" si="0"/>
        <v>0</v>
      </c>
      <c r="Z74" s="57">
        <f t="shared" si="9"/>
        <v>0</v>
      </c>
      <c r="AA74" s="10">
        <f t="shared" si="10"/>
        <v>0</v>
      </c>
      <c r="AB74" s="3" t="b">
        <f t="shared" si="1"/>
        <v>1</v>
      </c>
      <c r="AC74" s="57">
        <f t="shared" si="2"/>
        <v>0</v>
      </c>
      <c r="AD74" s="10">
        <f t="shared" si="11"/>
        <v>0</v>
      </c>
      <c r="AE74" s="62"/>
    </row>
    <row r="75" spans="1:31" ht="13.5" x14ac:dyDescent="0.3">
      <c r="A75" s="43" t="s">
        <v>157</v>
      </c>
      <c r="B75" s="44" t="s">
        <v>191</v>
      </c>
      <c r="C75" s="45" t="s">
        <v>192</v>
      </c>
      <c r="D75" s="43" t="s">
        <v>168</v>
      </c>
      <c r="E75" s="43">
        <v>36</v>
      </c>
      <c r="F75" s="46">
        <v>16.29</v>
      </c>
      <c r="G75" s="47">
        <v>18.239999999999998</v>
      </c>
      <c r="H75" s="47">
        <v>586.44000000000005</v>
      </c>
      <c r="I75" s="48">
        <v>656.81</v>
      </c>
      <c r="J75" s="45">
        <v>288</v>
      </c>
      <c r="K75" s="45">
        <v>1.22</v>
      </c>
      <c r="L75" s="49">
        <v>2.3332470577488165</v>
      </c>
      <c r="M75" s="50"/>
      <c r="N75" s="49">
        <v>4</v>
      </c>
      <c r="O75" s="51">
        <f t="shared" si="12"/>
        <v>6.1776194789969701</v>
      </c>
      <c r="P75" s="52">
        <v>7</v>
      </c>
      <c r="Q75" s="52">
        <v>0</v>
      </c>
      <c r="R75" s="53">
        <f t="shared" si="13"/>
        <v>0</v>
      </c>
      <c r="S75" s="54">
        <f t="shared" si="14"/>
        <v>0</v>
      </c>
      <c r="T75" s="55">
        <f t="shared" si="6"/>
        <v>6.8444501961500785</v>
      </c>
      <c r="U75" s="55">
        <f t="shared" si="7"/>
        <v>88.003327895595419</v>
      </c>
      <c r="V75" s="56">
        <f t="shared" si="8"/>
        <v>0</v>
      </c>
      <c r="W75" s="45"/>
      <c r="X75" s="3" t="str">
        <f>VLOOKUP(B75,[1]DATA!$D$5:$DI$185,110,FALSE)</f>
        <v>C</v>
      </c>
      <c r="Y75" s="5">
        <f t="shared" si="0"/>
        <v>0</v>
      </c>
      <c r="Z75" s="57">
        <f t="shared" si="9"/>
        <v>0</v>
      </c>
      <c r="AA75" s="10">
        <f t="shared" si="10"/>
        <v>0</v>
      </c>
      <c r="AB75" s="3" t="b">
        <f t="shared" si="1"/>
        <v>1</v>
      </c>
      <c r="AC75" s="57">
        <f t="shared" si="2"/>
        <v>0</v>
      </c>
      <c r="AD75" s="10">
        <f t="shared" si="11"/>
        <v>0</v>
      </c>
      <c r="AE75" s="62"/>
    </row>
    <row r="76" spans="1:31" ht="13.5" x14ac:dyDescent="0.3">
      <c r="A76" s="43" t="s">
        <v>157</v>
      </c>
      <c r="B76" s="70" t="s">
        <v>193</v>
      </c>
      <c r="C76" s="45" t="s">
        <v>194</v>
      </c>
      <c r="D76" s="43" t="s">
        <v>160</v>
      </c>
      <c r="E76" s="43">
        <v>24</v>
      </c>
      <c r="F76" s="46">
        <v>47.32</v>
      </c>
      <c r="G76" s="47">
        <v>53</v>
      </c>
      <c r="H76" s="47">
        <v>1135.68</v>
      </c>
      <c r="I76" s="48">
        <v>1271.96</v>
      </c>
      <c r="J76" s="45">
        <v>138</v>
      </c>
      <c r="K76" s="45">
        <v>3.3</v>
      </c>
      <c r="L76" s="49">
        <v>0.33333333333333331</v>
      </c>
      <c r="M76" s="50"/>
      <c r="N76" s="49">
        <v>4</v>
      </c>
      <c r="O76" s="51">
        <v>2</v>
      </c>
      <c r="P76" s="52">
        <v>0</v>
      </c>
      <c r="Q76" s="52">
        <v>2</v>
      </c>
      <c r="R76" s="53">
        <f t="shared" si="13"/>
        <v>0</v>
      </c>
      <c r="S76" s="54">
        <f t="shared" si="14"/>
        <v>0</v>
      </c>
      <c r="T76" s="55">
        <f t="shared" si="6"/>
        <v>1.9777777777777779</v>
      </c>
      <c r="U76" s="55">
        <f t="shared" si="7"/>
        <v>178.00000000000003</v>
      </c>
      <c r="V76" s="56">
        <f t="shared" si="8"/>
        <v>0</v>
      </c>
      <c r="W76" s="45"/>
      <c r="X76" s="3" t="str">
        <f>VLOOKUP(B76,[1]DATA!$D$5:$DI$185,110,FALSE)</f>
        <v>C</v>
      </c>
      <c r="Y76" s="5">
        <f t="shared" si="0"/>
        <v>0</v>
      </c>
      <c r="Z76" s="57">
        <f t="shared" si="9"/>
        <v>0</v>
      </c>
      <c r="AA76" s="10">
        <f t="shared" si="10"/>
        <v>0</v>
      </c>
      <c r="AB76" s="3" t="b">
        <f t="shared" si="1"/>
        <v>1</v>
      </c>
      <c r="AC76" s="57">
        <f t="shared" si="2"/>
        <v>0</v>
      </c>
      <c r="AD76" s="10">
        <f t="shared" si="11"/>
        <v>0</v>
      </c>
      <c r="AE76" s="62"/>
    </row>
    <row r="77" spans="1:31" ht="13.5" x14ac:dyDescent="0.3">
      <c r="A77" s="43" t="s">
        <v>157</v>
      </c>
      <c r="B77" s="70" t="s">
        <v>195</v>
      </c>
      <c r="C77" s="45" t="s">
        <v>196</v>
      </c>
      <c r="D77" s="43" t="s">
        <v>45</v>
      </c>
      <c r="E77" s="43">
        <v>24</v>
      </c>
      <c r="F77" s="46">
        <v>32.28</v>
      </c>
      <c r="G77" s="47">
        <v>36.15</v>
      </c>
      <c r="H77" s="47">
        <v>774.72</v>
      </c>
      <c r="I77" s="48">
        <v>867.69</v>
      </c>
      <c r="J77" s="45">
        <v>210</v>
      </c>
      <c r="K77" s="45">
        <v>2.04</v>
      </c>
      <c r="L77" s="49">
        <v>0.33333333333333331</v>
      </c>
      <c r="M77" s="50"/>
      <c r="N77" s="49">
        <v>4</v>
      </c>
      <c r="O77" s="51">
        <v>2</v>
      </c>
      <c r="P77" s="52">
        <v>4</v>
      </c>
      <c r="Q77" s="52">
        <v>0</v>
      </c>
      <c r="R77" s="53">
        <f t="shared" si="13"/>
        <v>0</v>
      </c>
      <c r="S77" s="54">
        <f t="shared" si="14"/>
        <v>0</v>
      </c>
      <c r="T77" s="55">
        <f t="shared" si="6"/>
        <v>3.9777777777777779</v>
      </c>
      <c r="U77" s="55">
        <f t="shared" si="7"/>
        <v>358.00000000000006</v>
      </c>
      <c r="V77" s="56">
        <f t="shared" si="8"/>
        <v>0</v>
      </c>
      <c r="W77" s="45"/>
      <c r="X77" s="3" t="str">
        <f>VLOOKUP(B77,[1]DATA!$D$5:$DI$185,110,FALSE)</f>
        <v>C</v>
      </c>
      <c r="Y77" s="5">
        <f t="shared" si="0"/>
        <v>0</v>
      </c>
      <c r="Z77" s="57">
        <f t="shared" si="9"/>
        <v>0</v>
      </c>
      <c r="AA77" s="10">
        <f t="shared" si="10"/>
        <v>0</v>
      </c>
      <c r="AB77" s="3" t="b">
        <f t="shared" si="1"/>
        <v>1</v>
      </c>
      <c r="AC77" s="57">
        <f t="shared" si="2"/>
        <v>0</v>
      </c>
      <c r="AD77" s="10">
        <f t="shared" si="11"/>
        <v>0</v>
      </c>
      <c r="AE77" s="62"/>
    </row>
    <row r="78" spans="1:31" ht="13.5" x14ac:dyDescent="0.3">
      <c r="A78" s="43" t="s">
        <v>157</v>
      </c>
      <c r="B78" s="44" t="s">
        <v>197</v>
      </c>
      <c r="C78" s="45" t="s">
        <v>198</v>
      </c>
      <c r="D78" s="43" t="s">
        <v>165</v>
      </c>
      <c r="E78" s="43">
        <v>36</v>
      </c>
      <c r="F78" s="46">
        <v>24.11</v>
      </c>
      <c r="G78" s="47">
        <v>27</v>
      </c>
      <c r="H78" s="47">
        <v>867.96</v>
      </c>
      <c r="I78" s="48">
        <v>972.12</v>
      </c>
      <c r="J78" s="45">
        <v>184</v>
      </c>
      <c r="K78" s="45">
        <v>2.13</v>
      </c>
      <c r="L78" s="49">
        <v>1</v>
      </c>
      <c r="M78" s="50"/>
      <c r="N78" s="49">
        <v>4</v>
      </c>
      <c r="O78" s="51">
        <f t="shared" si="12"/>
        <v>4.9333</v>
      </c>
      <c r="P78" s="52">
        <v>5</v>
      </c>
      <c r="Q78" s="52">
        <v>0</v>
      </c>
      <c r="R78" s="53">
        <f t="shared" si="13"/>
        <v>0</v>
      </c>
      <c r="S78" s="54">
        <f t="shared" si="14"/>
        <v>0</v>
      </c>
      <c r="T78" s="55">
        <f t="shared" si="6"/>
        <v>4.9333333333333336</v>
      </c>
      <c r="U78" s="55">
        <f t="shared" si="7"/>
        <v>148</v>
      </c>
      <c r="V78" s="56">
        <f t="shared" si="8"/>
        <v>0</v>
      </c>
      <c r="W78" s="45"/>
      <c r="X78" s="3" t="str">
        <f>VLOOKUP(B78,[1]DATA!$D$5:$DI$185,110,FALSE)</f>
        <v>C</v>
      </c>
      <c r="Y78" s="5">
        <f t="shared" si="0"/>
        <v>0</v>
      </c>
      <c r="Z78" s="57">
        <f t="shared" si="9"/>
        <v>0</v>
      </c>
      <c r="AA78" s="10">
        <f t="shared" si="10"/>
        <v>0</v>
      </c>
      <c r="AB78" s="3" t="b">
        <f t="shared" si="1"/>
        <v>1</v>
      </c>
      <c r="AC78" s="57">
        <f t="shared" si="2"/>
        <v>0</v>
      </c>
      <c r="AD78" s="10">
        <f t="shared" si="11"/>
        <v>0</v>
      </c>
      <c r="AE78" s="62"/>
    </row>
    <row r="79" spans="1:31" ht="13.5" x14ac:dyDescent="0.3">
      <c r="A79" s="43" t="s">
        <v>157</v>
      </c>
      <c r="B79" s="44" t="s">
        <v>199</v>
      </c>
      <c r="C79" s="45" t="s">
        <v>200</v>
      </c>
      <c r="D79" s="43" t="s">
        <v>168</v>
      </c>
      <c r="E79" s="43">
        <v>36</v>
      </c>
      <c r="F79" s="46">
        <v>16.29</v>
      </c>
      <c r="G79" s="47">
        <v>18.239999999999998</v>
      </c>
      <c r="H79" s="47">
        <v>586.44000000000005</v>
      </c>
      <c r="I79" s="48">
        <v>656.81</v>
      </c>
      <c r="J79" s="45">
        <v>288</v>
      </c>
      <c r="K79" s="45">
        <v>1.21</v>
      </c>
      <c r="L79" s="49">
        <v>1</v>
      </c>
      <c r="M79" s="50"/>
      <c r="N79" s="49">
        <v>4</v>
      </c>
      <c r="O79" s="51">
        <f t="shared" si="12"/>
        <v>4.9333</v>
      </c>
      <c r="P79" s="52">
        <v>0</v>
      </c>
      <c r="Q79" s="52">
        <v>4</v>
      </c>
      <c r="R79" s="53">
        <f t="shared" si="13"/>
        <v>1</v>
      </c>
      <c r="S79" s="54">
        <f t="shared" si="14"/>
        <v>656.81</v>
      </c>
      <c r="T79" s="55">
        <f t="shared" si="6"/>
        <v>3.9333333333333331</v>
      </c>
      <c r="U79" s="55">
        <f t="shared" si="7"/>
        <v>118</v>
      </c>
      <c r="V79" s="56">
        <f t="shared" si="8"/>
        <v>1.2099999999999999E-3</v>
      </c>
      <c r="W79" s="45"/>
      <c r="X79" s="3" t="str">
        <f>VLOOKUP(B79,[1]DATA!$D$5:$DI$185,110,FALSE)</f>
        <v>C</v>
      </c>
      <c r="Y79" s="5">
        <f t="shared" si="0"/>
        <v>586.44000000000005</v>
      </c>
      <c r="Z79" s="57">
        <f t="shared" si="9"/>
        <v>70.37</v>
      </c>
      <c r="AA79" s="10">
        <f t="shared" si="10"/>
        <v>656.81</v>
      </c>
      <c r="AB79" s="3" t="b">
        <f t="shared" si="1"/>
        <v>1</v>
      </c>
      <c r="AC79" s="57">
        <f t="shared" si="2"/>
        <v>0</v>
      </c>
      <c r="AD79" s="10">
        <f t="shared" si="11"/>
        <v>656.81</v>
      </c>
      <c r="AE79" s="62"/>
    </row>
    <row r="80" spans="1:31" ht="13.5" x14ac:dyDescent="0.3">
      <c r="A80" s="43" t="s">
        <v>157</v>
      </c>
      <c r="B80" s="44" t="s">
        <v>201</v>
      </c>
      <c r="C80" s="45" t="s">
        <v>202</v>
      </c>
      <c r="D80" s="43" t="s">
        <v>160</v>
      </c>
      <c r="E80" s="43">
        <v>24</v>
      </c>
      <c r="F80" s="46">
        <v>47.32</v>
      </c>
      <c r="G80" s="47">
        <v>53</v>
      </c>
      <c r="H80" s="47">
        <v>1135.68</v>
      </c>
      <c r="I80" s="48">
        <v>1271.96</v>
      </c>
      <c r="J80" s="45">
        <v>138</v>
      </c>
      <c r="K80" s="45">
        <v>3.31</v>
      </c>
      <c r="L80" s="49">
        <v>0.66666666666666663</v>
      </c>
      <c r="M80" s="50"/>
      <c r="N80" s="49">
        <v>4</v>
      </c>
      <c r="O80" s="51">
        <f t="shared" si="12"/>
        <v>4.6222000000000003</v>
      </c>
      <c r="P80" s="52">
        <v>9</v>
      </c>
      <c r="Q80" s="52">
        <v>0</v>
      </c>
      <c r="R80" s="53">
        <f t="shared" si="13"/>
        <v>0</v>
      </c>
      <c r="S80" s="54">
        <f t="shared" si="14"/>
        <v>0</v>
      </c>
      <c r="T80" s="55">
        <f t="shared" ref="T80:T148" si="15">SUM(P80:Q80)-($L80/30*2)</f>
        <v>8.9555555555555557</v>
      </c>
      <c r="U80" s="55">
        <f t="shared" si="7"/>
        <v>403.00000000000006</v>
      </c>
      <c r="V80" s="56">
        <f t="shared" si="8"/>
        <v>0</v>
      </c>
      <c r="W80" s="45"/>
      <c r="X80" s="3" t="str">
        <f>VLOOKUP(B80,[1]DATA!$D$5:$DI$185,110,FALSE)</f>
        <v>C</v>
      </c>
      <c r="Y80" s="5">
        <f t="shared" si="0"/>
        <v>0</v>
      </c>
      <c r="Z80" s="57">
        <f t="shared" si="9"/>
        <v>0</v>
      </c>
      <c r="AA80" s="10">
        <f t="shared" si="10"/>
        <v>0</v>
      </c>
      <c r="AB80" s="3" t="b">
        <f t="shared" si="1"/>
        <v>1</v>
      </c>
      <c r="AC80" s="57">
        <f t="shared" si="2"/>
        <v>0</v>
      </c>
      <c r="AD80" s="10">
        <f t="shared" si="11"/>
        <v>0</v>
      </c>
      <c r="AE80" s="62"/>
    </row>
    <row r="81" spans="1:31" ht="13.5" x14ac:dyDescent="0.3">
      <c r="A81" s="43" t="s">
        <v>157</v>
      </c>
      <c r="B81" s="70" t="s">
        <v>203</v>
      </c>
      <c r="C81" s="45" t="s">
        <v>204</v>
      </c>
      <c r="D81" s="43" t="s">
        <v>45</v>
      </c>
      <c r="E81" s="43">
        <v>24</v>
      </c>
      <c r="F81" s="46">
        <v>32.28</v>
      </c>
      <c r="G81" s="47">
        <v>36.15</v>
      </c>
      <c r="H81" s="47">
        <v>774.72</v>
      </c>
      <c r="I81" s="48">
        <v>867.69</v>
      </c>
      <c r="J81" s="45">
        <v>210</v>
      </c>
      <c r="K81" s="45">
        <v>2.0499999999999998</v>
      </c>
      <c r="L81" s="49">
        <v>0.33333333333333331</v>
      </c>
      <c r="M81" s="50"/>
      <c r="N81" s="49">
        <v>4</v>
      </c>
      <c r="O81" s="51">
        <v>2</v>
      </c>
      <c r="P81" s="52">
        <v>0</v>
      </c>
      <c r="Q81" s="52">
        <v>2</v>
      </c>
      <c r="R81" s="53">
        <f t="shared" si="13"/>
        <v>0</v>
      </c>
      <c r="S81" s="54">
        <f t="shared" si="14"/>
        <v>0</v>
      </c>
      <c r="T81" s="55">
        <f t="shared" si="15"/>
        <v>1.9777777777777779</v>
      </c>
      <c r="U81" s="55">
        <f t="shared" si="7"/>
        <v>178.00000000000003</v>
      </c>
      <c r="V81" s="56">
        <f t="shared" si="8"/>
        <v>0</v>
      </c>
      <c r="W81" s="45"/>
      <c r="X81" s="3" t="str">
        <f>VLOOKUP(B81,[1]DATA!$D$5:$DI$185,110,FALSE)</f>
        <v>C</v>
      </c>
      <c r="Y81" s="5">
        <f t="shared" si="0"/>
        <v>0</v>
      </c>
      <c r="Z81" s="57">
        <f t="shared" si="9"/>
        <v>0</v>
      </c>
      <c r="AA81" s="10">
        <f t="shared" si="10"/>
        <v>0</v>
      </c>
      <c r="AB81" s="3" t="b">
        <f t="shared" si="1"/>
        <v>1</v>
      </c>
      <c r="AC81" s="57">
        <f t="shared" si="2"/>
        <v>0</v>
      </c>
      <c r="AD81" s="10">
        <f t="shared" si="11"/>
        <v>0</v>
      </c>
      <c r="AE81" s="62"/>
    </row>
    <row r="82" spans="1:31" ht="13.5" x14ac:dyDescent="0.3">
      <c r="A82" s="43" t="s">
        <v>157</v>
      </c>
      <c r="B82" s="44" t="s">
        <v>205</v>
      </c>
      <c r="C82" s="45" t="s">
        <v>206</v>
      </c>
      <c r="D82" s="43" t="s">
        <v>165</v>
      </c>
      <c r="E82" s="43">
        <v>36</v>
      </c>
      <c r="F82" s="46">
        <v>24.11</v>
      </c>
      <c r="G82" s="47">
        <v>27</v>
      </c>
      <c r="H82" s="47">
        <v>867.96</v>
      </c>
      <c r="I82" s="48">
        <v>972.12</v>
      </c>
      <c r="J82" s="45">
        <v>184</v>
      </c>
      <c r="K82" s="45">
        <v>2.14</v>
      </c>
      <c r="L82" s="49">
        <v>1.6666666666666667</v>
      </c>
      <c r="M82" s="50"/>
      <c r="N82" s="49">
        <v>4</v>
      </c>
      <c r="O82" s="51">
        <f t="shared" si="12"/>
        <v>5.5555000000000003</v>
      </c>
      <c r="P82" s="52">
        <v>5</v>
      </c>
      <c r="Q82" s="52">
        <v>0</v>
      </c>
      <c r="R82" s="53">
        <f t="shared" si="13"/>
        <v>1</v>
      </c>
      <c r="S82" s="54">
        <f t="shared" si="14"/>
        <v>972.12</v>
      </c>
      <c r="T82" s="55">
        <f t="shared" si="15"/>
        <v>4.8888888888888893</v>
      </c>
      <c r="U82" s="55">
        <f t="shared" si="7"/>
        <v>88</v>
      </c>
      <c r="V82" s="56">
        <f t="shared" si="8"/>
        <v>2.14E-3</v>
      </c>
      <c r="W82" s="45"/>
      <c r="X82" s="3" t="str">
        <f>VLOOKUP(B82,[1]DATA!$D$5:$DI$185,110,FALSE)</f>
        <v>C</v>
      </c>
      <c r="Y82" s="5">
        <f t="shared" ref="Y82:Y147" si="16">ROUND((H82*R82),2)</f>
        <v>867.96</v>
      </c>
      <c r="Z82" s="57">
        <f t="shared" si="9"/>
        <v>104.16</v>
      </c>
      <c r="AA82" s="10">
        <f t="shared" si="10"/>
        <v>972.12</v>
      </c>
      <c r="AB82" s="3" t="b">
        <f t="shared" ref="AB82:AB147" si="17">AA82=S82</f>
        <v>1</v>
      </c>
      <c r="AC82" s="57">
        <f t="shared" ref="AC82:AC147" si="18">AA82-S82</f>
        <v>0</v>
      </c>
      <c r="AD82" s="10">
        <f t="shared" si="11"/>
        <v>972.12</v>
      </c>
      <c r="AE82" s="62"/>
    </row>
    <row r="83" spans="1:31" ht="13.5" x14ac:dyDescent="0.3">
      <c r="A83" s="43" t="s">
        <v>157</v>
      </c>
      <c r="B83" s="44" t="s">
        <v>207</v>
      </c>
      <c r="C83" s="45" t="s">
        <v>208</v>
      </c>
      <c r="D83" s="43" t="s">
        <v>168</v>
      </c>
      <c r="E83" s="43">
        <v>36</v>
      </c>
      <c r="F83" s="46">
        <v>16.29</v>
      </c>
      <c r="G83" s="47">
        <v>18.239999999999998</v>
      </c>
      <c r="H83" s="47">
        <v>586.44000000000005</v>
      </c>
      <c r="I83" s="48">
        <v>656.81</v>
      </c>
      <c r="J83" s="45">
        <v>288</v>
      </c>
      <c r="K83" s="45">
        <v>1.22</v>
      </c>
      <c r="L83" s="49">
        <v>1.3333333333333333</v>
      </c>
      <c r="M83" s="50"/>
      <c r="N83" s="49">
        <v>4</v>
      </c>
      <c r="O83" s="51">
        <f t="shared" si="12"/>
        <v>5.2443999999999997</v>
      </c>
      <c r="P83" s="52">
        <v>0</v>
      </c>
      <c r="Q83" s="52">
        <v>5</v>
      </c>
      <c r="R83" s="53">
        <f t="shared" si="13"/>
        <v>0</v>
      </c>
      <c r="S83" s="54">
        <f t="shared" si="14"/>
        <v>0</v>
      </c>
      <c r="T83" s="55">
        <f t="shared" si="15"/>
        <v>4.9111111111111114</v>
      </c>
      <c r="U83" s="55">
        <f t="shared" ref="U83:U151" si="19">IF(ISERROR(T83/($L83/30)),"",T83/($L83/30))</f>
        <v>110.50000000000001</v>
      </c>
      <c r="V83" s="56">
        <f t="shared" ref="V83:V151" si="20">IF(ISERROR(R83*$K83),"",R83*$K83)/1000</f>
        <v>0</v>
      </c>
      <c r="W83" s="45"/>
      <c r="X83" s="3" t="str">
        <f>VLOOKUP(B83,[1]DATA!$D$5:$DI$185,110,FALSE)</f>
        <v>C</v>
      </c>
      <c r="Y83" s="5">
        <f t="shared" si="16"/>
        <v>0</v>
      </c>
      <c r="Z83" s="57">
        <f t="shared" ref="Z83:Z148" si="21">ROUND((Y83*12%),2)</f>
        <v>0</v>
      </c>
      <c r="AA83" s="10">
        <f t="shared" ref="AA83:AA148" si="22">ROUND(SUM(Y83:Z83),2)</f>
        <v>0</v>
      </c>
      <c r="AB83" s="3" t="b">
        <f t="shared" si="17"/>
        <v>1</v>
      </c>
      <c r="AC83" s="57">
        <f t="shared" si="18"/>
        <v>0</v>
      </c>
      <c r="AD83" s="10">
        <f t="shared" ref="AD83:AD148" si="23">ROUND((Y83*1.12),2)</f>
        <v>0</v>
      </c>
    </row>
    <row r="84" spans="1:31" ht="13.5" x14ac:dyDescent="0.3">
      <c r="A84" s="43" t="s">
        <v>157</v>
      </c>
      <c r="B84" s="44" t="s">
        <v>209</v>
      </c>
      <c r="C84" s="45" t="s">
        <v>210</v>
      </c>
      <c r="D84" s="43" t="s">
        <v>160</v>
      </c>
      <c r="E84" s="43">
        <v>24</v>
      </c>
      <c r="F84" s="46">
        <v>47.32</v>
      </c>
      <c r="G84" s="47">
        <v>53</v>
      </c>
      <c r="H84" s="47">
        <v>1135.68</v>
      </c>
      <c r="I84" s="48">
        <v>1271.96</v>
      </c>
      <c r="J84" s="45">
        <v>138</v>
      </c>
      <c r="K84" s="45">
        <v>3.31</v>
      </c>
      <c r="L84" s="49">
        <v>1.7583335953960817</v>
      </c>
      <c r="M84" s="50"/>
      <c r="N84" s="49">
        <v>4</v>
      </c>
      <c r="O84" s="51">
        <f t="shared" si="12"/>
        <v>5.6410527445831633</v>
      </c>
      <c r="P84" s="52">
        <v>1</v>
      </c>
      <c r="Q84" s="52">
        <v>5</v>
      </c>
      <c r="R84" s="53">
        <f t="shared" si="13"/>
        <v>0</v>
      </c>
      <c r="S84" s="54">
        <f t="shared" si="14"/>
        <v>0</v>
      </c>
      <c r="T84" s="55">
        <f t="shared" si="15"/>
        <v>5.8827777603069276</v>
      </c>
      <c r="U84" s="55">
        <f t="shared" si="19"/>
        <v>100.36965298922884</v>
      </c>
      <c r="V84" s="56">
        <f t="shared" si="20"/>
        <v>0</v>
      </c>
      <c r="W84" s="45"/>
      <c r="X84" s="3" t="str">
        <f>VLOOKUP(B84,[1]DATA!$D$5:$DI$185,110,FALSE)</f>
        <v>C</v>
      </c>
      <c r="Y84" s="5">
        <f t="shared" si="16"/>
        <v>0</v>
      </c>
      <c r="Z84" s="57">
        <f t="shared" si="21"/>
        <v>0</v>
      </c>
      <c r="AA84" s="10">
        <f t="shared" si="22"/>
        <v>0</v>
      </c>
      <c r="AB84" s="3" t="b">
        <f t="shared" si="17"/>
        <v>1</v>
      </c>
      <c r="AC84" s="57">
        <f t="shared" si="18"/>
        <v>0</v>
      </c>
      <c r="AD84" s="10">
        <f t="shared" si="23"/>
        <v>0</v>
      </c>
      <c r="AE84" s="62"/>
    </row>
    <row r="85" spans="1:31" ht="13.5" x14ac:dyDescent="0.3">
      <c r="A85" s="43" t="s">
        <v>157</v>
      </c>
      <c r="B85" s="44" t="s">
        <v>211</v>
      </c>
      <c r="C85" s="45" t="s">
        <v>212</v>
      </c>
      <c r="D85" s="43" t="s">
        <v>45</v>
      </c>
      <c r="E85" s="43">
        <v>24</v>
      </c>
      <c r="F85" s="46">
        <v>32.28</v>
      </c>
      <c r="G85" s="47">
        <v>36.15</v>
      </c>
      <c r="H85" s="47">
        <v>774.72</v>
      </c>
      <c r="I85" s="48">
        <v>867.69</v>
      </c>
      <c r="J85" s="45">
        <v>210</v>
      </c>
      <c r="K85" s="45">
        <v>2.0499999999999998</v>
      </c>
      <c r="L85" s="49">
        <v>1.666666666666667</v>
      </c>
      <c r="M85" s="50"/>
      <c r="N85" s="49">
        <v>4</v>
      </c>
      <c r="O85" s="51">
        <f t="shared" si="12"/>
        <v>5.5555000000000003</v>
      </c>
      <c r="P85" s="52">
        <v>8</v>
      </c>
      <c r="Q85" s="52">
        <v>0</v>
      </c>
      <c r="R85" s="53">
        <f t="shared" si="13"/>
        <v>0</v>
      </c>
      <c r="S85" s="54">
        <f t="shared" si="14"/>
        <v>0</v>
      </c>
      <c r="T85" s="55">
        <f t="shared" si="15"/>
        <v>7.8888888888888893</v>
      </c>
      <c r="U85" s="55">
        <f t="shared" si="19"/>
        <v>141.99999999999997</v>
      </c>
      <c r="V85" s="56">
        <f t="shared" si="20"/>
        <v>0</v>
      </c>
      <c r="W85" s="45"/>
      <c r="X85" s="3" t="str">
        <f>VLOOKUP(B85,[1]DATA!$D$5:$DI$185,110,FALSE)</f>
        <v>C</v>
      </c>
      <c r="Y85" s="5">
        <f t="shared" si="16"/>
        <v>0</v>
      </c>
      <c r="Z85" s="57">
        <f t="shared" si="21"/>
        <v>0</v>
      </c>
      <c r="AA85" s="10">
        <f t="shared" si="22"/>
        <v>0</v>
      </c>
      <c r="AB85" s="3" t="b">
        <f t="shared" si="17"/>
        <v>1</v>
      </c>
      <c r="AC85" s="57">
        <f t="shared" si="18"/>
        <v>0</v>
      </c>
      <c r="AD85" s="10">
        <f t="shared" si="23"/>
        <v>0</v>
      </c>
      <c r="AE85" s="62"/>
    </row>
    <row r="86" spans="1:31" ht="13.5" x14ac:dyDescent="0.3">
      <c r="A86" s="43" t="s">
        <v>157</v>
      </c>
      <c r="B86" s="44" t="s">
        <v>213</v>
      </c>
      <c r="C86" s="45" t="s">
        <v>214</v>
      </c>
      <c r="D86" s="43" t="s">
        <v>165</v>
      </c>
      <c r="E86" s="43">
        <v>36</v>
      </c>
      <c r="F86" s="46">
        <v>24.11</v>
      </c>
      <c r="G86" s="47">
        <v>27</v>
      </c>
      <c r="H86" s="47">
        <v>867.96</v>
      </c>
      <c r="I86" s="48">
        <v>972.12</v>
      </c>
      <c r="J86" s="45">
        <v>184</v>
      </c>
      <c r="K86" s="45">
        <v>2.14</v>
      </c>
      <c r="L86" s="49">
        <v>0.9588596743886213</v>
      </c>
      <c r="M86" s="50"/>
      <c r="N86" s="49">
        <v>4</v>
      </c>
      <c r="O86" s="51">
        <f t="shared" si="12"/>
        <v>4.8949037341068999</v>
      </c>
      <c r="P86" s="52">
        <v>1</v>
      </c>
      <c r="Q86" s="52">
        <v>2</v>
      </c>
      <c r="R86" s="53">
        <f t="shared" si="13"/>
        <v>2</v>
      </c>
      <c r="S86" s="54">
        <f t="shared" si="14"/>
        <v>1944.23</v>
      </c>
      <c r="T86" s="55">
        <f t="shared" si="15"/>
        <v>2.9360760217074251</v>
      </c>
      <c r="U86" s="55">
        <f t="shared" si="19"/>
        <v>91.861492357977113</v>
      </c>
      <c r="V86" s="56">
        <f t="shared" si="20"/>
        <v>4.28E-3</v>
      </c>
      <c r="W86" s="45"/>
      <c r="X86" s="3" t="str">
        <f>VLOOKUP(B86,[1]DATA!$D$5:$DI$185,110,FALSE)</f>
        <v>C</v>
      </c>
      <c r="Y86" s="5">
        <f t="shared" si="16"/>
        <v>1735.92</v>
      </c>
      <c r="Z86" s="57">
        <f t="shared" si="21"/>
        <v>208.31</v>
      </c>
      <c r="AA86" s="10">
        <f t="shared" si="22"/>
        <v>1944.23</v>
      </c>
      <c r="AB86" s="3" t="b">
        <f t="shared" si="17"/>
        <v>1</v>
      </c>
      <c r="AC86" s="57">
        <f t="shared" si="18"/>
        <v>0</v>
      </c>
      <c r="AD86" s="10">
        <f t="shared" si="23"/>
        <v>1944.23</v>
      </c>
      <c r="AE86" s="62"/>
    </row>
    <row r="87" spans="1:31" ht="13.5" x14ac:dyDescent="0.3">
      <c r="A87" s="43" t="s">
        <v>157</v>
      </c>
      <c r="B87" s="44" t="s">
        <v>215</v>
      </c>
      <c r="C87" s="45" t="s">
        <v>216</v>
      </c>
      <c r="D87" s="43" t="s">
        <v>168</v>
      </c>
      <c r="E87" s="43">
        <v>36</v>
      </c>
      <c r="F87" s="46">
        <v>16.29</v>
      </c>
      <c r="G87" s="47">
        <v>18.239999999999998</v>
      </c>
      <c r="H87" s="47">
        <v>586.44000000000005</v>
      </c>
      <c r="I87" s="48">
        <v>656.81</v>
      </c>
      <c r="J87" s="45">
        <v>288</v>
      </c>
      <c r="K87" s="45">
        <v>1.22</v>
      </c>
      <c r="L87" s="49">
        <v>1.4277797232076246</v>
      </c>
      <c r="M87" s="50"/>
      <c r="N87" s="49">
        <v>4</v>
      </c>
      <c r="O87" s="51">
        <f t="shared" si="12"/>
        <v>5.3325468156696765</v>
      </c>
      <c r="P87" s="52">
        <v>9</v>
      </c>
      <c r="Q87" s="52">
        <v>1</v>
      </c>
      <c r="R87" s="53">
        <f t="shared" si="13"/>
        <v>0</v>
      </c>
      <c r="S87" s="54">
        <f t="shared" si="14"/>
        <v>0</v>
      </c>
      <c r="T87" s="55">
        <f t="shared" si="15"/>
        <v>9.9048146851194918</v>
      </c>
      <c r="U87" s="55">
        <f t="shared" si="19"/>
        <v>208.11644522169379</v>
      </c>
      <c r="V87" s="56">
        <f t="shared" si="20"/>
        <v>0</v>
      </c>
      <c r="W87" s="45"/>
      <c r="X87" s="3" t="str">
        <f>VLOOKUP(B87,[1]DATA!$D$5:$DI$185,110,FALSE)</f>
        <v>C</v>
      </c>
      <c r="Y87" s="5">
        <f t="shared" si="16"/>
        <v>0</v>
      </c>
      <c r="Z87" s="57">
        <f t="shared" si="21"/>
        <v>0</v>
      </c>
      <c r="AA87" s="10">
        <f t="shared" si="22"/>
        <v>0</v>
      </c>
      <c r="AB87" s="3" t="b">
        <f t="shared" si="17"/>
        <v>1</v>
      </c>
      <c r="AC87" s="57">
        <f t="shared" si="18"/>
        <v>0</v>
      </c>
      <c r="AD87" s="10">
        <f t="shared" si="23"/>
        <v>0</v>
      </c>
    </row>
    <row r="88" spans="1:31" ht="13.5" x14ac:dyDescent="0.3">
      <c r="A88" s="43" t="s">
        <v>157</v>
      </c>
      <c r="B88" s="44" t="s">
        <v>217</v>
      </c>
      <c r="C88" s="45" t="s">
        <v>218</v>
      </c>
      <c r="D88" s="43" t="s">
        <v>160</v>
      </c>
      <c r="E88" s="43">
        <v>24</v>
      </c>
      <c r="F88" s="46">
        <v>47.32</v>
      </c>
      <c r="G88" s="47">
        <v>53</v>
      </c>
      <c r="H88" s="47">
        <v>1135.68</v>
      </c>
      <c r="I88" s="48">
        <v>1271.96</v>
      </c>
      <c r="J88" s="45">
        <v>138</v>
      </c>
      <c r="K88" s="45">
        <v>3.3</v>
      </c>
      <c r="L88" s="49">
        <v>1</v>
      </c>
      <c r="M88" s="50"/>
      <c r="N88" s="49">
        <v>4</v>
      </c>
      <c r="O88" s="51">
        <f t="shared" si="12"/>
        <v>4.9333</v>
      </c>
      <c r="P88" s="52">
        <v>8</v>
      </c>
      <c r="Q88" s="52">
        <v>0</v>
      </c>
      <c r="R88" s="53">
        <f t="shared" si="13"/>
        <v>0</v>
      </c>
      <c r="S88" s="54">
        <f t="shared" si="14"/>
        <v>0</v>
      </c>
      <c r="T88" s="55">
        <f t="shared" si="15"/>
        <v>7.9333333333333336</v>
      </c>
      <c r="U88" s="55">
        <f t="shared" si="19"/>
        <v>238</v>
      </c>
      <c r="V88" s="56">
        <f t="shared" si="20"/>
        <v>0</v>
      </c>
      <c r="W88" s="45"/>
      <c r="X88" s="3" t="str">
        <f>VLOOKUP(B88,[1]DATA!$D$5:$DI$185,110,FALSE)</f>
        <v>C</v>
      </c>
      <c r="Y88" s="5">
        <f t="shared" si="16"/>
        <v>0</v>
      </c>
      <c r="Z88" s="57">
        <f t="shared" si="21"/>
        <v>0</v>
      </c>
      <c r="AA88" s="10">
        <f t="shared" si="22"/>
        <v>0</v>
      </c>
      <c r="AB88" s="3" t="b">
        <f t="shared" si="17"/>
        <v>1</v>
      </c>
      <c r="AC88" s="57">
        <f t="shared" si="18"/>
        <v>0</v>
      </c>
      <c r="AD88" s="10">
        <f t="shared" si="23"/>
        <v>0</v>
      </c>
      <c r="AE88" s="62"/>
    </row>
    <row r="89" spans="1:31" ht="13.5" x14ac:dyDescent="0.3">
      <c r="A89" s="43" t="s">
        <v>157</v>
      </c>
      <c r="B89" s="44" t="s">
        <v>219</v>
      </c>
      <c r="C89" s="45" t="s">
        <v>220</v>
      </c>
      <c r="D89" s="43" t="s">
        <v>45</v>
      </c>
      <c r="E89" s="43">
        <v>24</v>
      </c>
      <c r="F89" s="46">
        <v>32.28</v>
      </c>
      <c r="G89" s="47">
        <v>36.15</v>
      </c>
      <c r="H89" s="47">
        <v>774.72</v>
      </c>
      <c r="I89" s="48">
        <v>867.69</v>
      </c>
      <c r="J89" s="45">
        <v>210</v>
      </c>
      <c r="K89" s="45">
        <v>2.04</v>
      </c>
      <c r="L89" s="49">
        <v>0.66666666666666663</v>
      </c>
      <c r="M89" s="50"/>
      <c r="N89" s="49">
        <v>4</v>
      </c>
      <c r="O89" s="51">
        <f t="shared" si="12"/>
        <v>4.6222000000000003</v>
      </c>
      <c r="P89" s="52">
        <v>0</v>
      </c>
      <c r="Q89" s="52">
        <v>2</v>
      </c>
      <c r="R89" s="53">
        <f t="shared" si="13"/>
        <v>3</v>
      </c>
      <c r="S89" s="54">
        <f t="shared" si="14"/>
        <v>2603.06</v>
      </c>
      <c r="T89" s="55">
        <f t="shared" si="15"/>
        <v>1.9555555555555555</v>
      </c>
      <c r="U89" s="55">
        <f t="shared" si="19"/>
        <v>88.000000000000014</v>
      </c>
      <c r="V89" s="56">
        <f t="shared" si="20"/>
        <v>6.1200000000000004E-3</v>
      </c>
      <c r="W89" s="45"/>
      <c r="X89" s="3" t="str">
        <f>VLOOKUP(B89,[1]DATA!$D$5:$DI$185,110,FALSE)</f>
        <v>C</v>
      </c>
      <c r="Y89" s="5">
        <f t="shared" si="16"/>
        <v>2324.16</v>
      </c>
      <c r="Z89" s="57">
        <f t="shared" si="21"/>
        <v>278.89999999999998</v>
      </c>
      <c r="AA89" s="10">
        <f t="shared" si="22"/>
        <v>2603.06</v>
      </c>
      <c r="AB89" s="3" t="b">
        <f t="shared" si="17"/>
        <v>1</v>
      </c>
      <c r="AC89" s="3">
        <f t="shared" si="18"/>
        <v>0</v>
      </c>
      <c r="AD89" s="10">
        <f t="shared" si="23"/>
        <v>2603.06</v>
      </c>
      <c r="AE89" s="62"/>
    </row>
    <row r="90" spans="1:31" ht="13.5" x14ac:dyDescent="0.3">
      <c r="A90" s="43" t="s">
        <v>157</v>
      </c>
      <c r="B90" s="70" t="s">
        <v>221</v>
      </c>
      <c r="C90" s="45" t="s">
        <v>222</v>
      </c>
      <c r="D90" s="43" t="s">
        <v>165</v>
      </c>
      <c r="E90" s="43">
        <v>36</v>
      </c>
      <c r="F90" s="46">
        <v>24.11</v>
      </c>
      <c r="G90" s="47">
        <v>27</v>
      </c>
      <c r="H90" s="47">
        <v>867.96</v>
      </c>
      <c r="I90" s="48">
        <v>972.12</v>
      </c>
      <c r="J90" s="45">
        <v>184</v>
      </c>
      <c r="K90" s="45">
        <v>2.13</v>
      </c>
      <c r="L90" s="49">
        <v>0.44610061857932498</v>
      </c>
      <c r="M90" s="50"/>
      <c r="N90" s="49">
        <v>4</v>
      </c>
      <c r="O90" s="51">
        <v>2</v>
      </c>
      <c r="P90" s="52">
        <v>0</v>
      </c>
      <c r="Q90" s="52">
        <v>0</v>
      </c>
      <c r="R90" s="53">
        <f t="shared" si="13"/>
        <v>2</v>
      </c>
      <c r="S90" s="54">
        <f t="shared" si="14"/>
        <v>1944.23</v>
      </c>
      <c r="T90" s="55">
        <f t="shared" si="15"/>
        <v>-2.9740041238621666E-2</v>
      </c>
      <c r="U90" s="55">
        <f t="shared" si="19"/>
        <v>-2</v>
      </c>
      <c r="V90" s="56">
        <f t="shared" si="20"/>
        <v>4.2599999999999999E-3</v>
      </c>
      <c r="W90" s="45"/>
      <c r="X90" s="3" t="str">
        <f>VLOOKUP(B90,[1]DATA!$D$5:$DI$185,110,FALSE)</f>
        <v>C</v>
      </c>
      <c r="Y90" s="5">
        <f t="shared" si="16"/>
        <v>1735.92</v>
      </c>
      <c r="Z90" s="57">
        <f t="shared" si="21"/>
        <v>208.31</v>
      </c>
      <c r="AA90" s="10">
        <f t="shared" si="22"/>
        <v>1944.23</v>
      </c>
      <c r="AB90" s="3" t="b">
        <f t="shared" si="17"/>
        <v>1</v>
      </c>
      <c r="AC90" s="3">
        <f t="shared" si="18"/>
        <v>0</v>
      </c>
      <c r="AD90" s="10">
        <f t="shared" si="23"/>
        <v>1944.23</v>
      </c>
      <c r="AE90" s="62"/>
    </row>
    <row r="91" spans="1:31" ht="13.5" x14ac:dyDescent="0.3">
      <c r="A91" s="43" t="s">
        <v>157</v>
      </c>
      <c r="B91" s="44" t="s">
        <v>223</v>
      </c>
      <c r="C91" s="45" t="s">
        <v>224</v>
      </c>
      <c r="D91" s="43" t="s">
        <v>168</v>
      </c>
      <c r="E91" s="43">
        <v>36</v>
      </c>
      <c r="F91" s="46">
        <v>16.29</v>
      </c>
      <c r="G91" s="47">
        <v>18.239999999999998</v>
      </c>
      <c r="H91" s="47">
        <v>586.44000000000005</v>
      </c>
      <c r="I91" s="48">
        <v>656.81</v>
      </c>
      <c r="J91" s="45">
        <v>288</v>
      </c>
      <c r="K91" s="45">
        <v>1.21</v>
      </c>
      <c r="L91" s="49">
        <v>0.50333683510705785</v>
      </c>
      <c r="M91" s="50"/>
      <c r="N91" s="49">
        <v>4</v>
      </c>
      <c r="O91" s="51">
        <f t="shared" si="12"/>
        <v>4.4697642682054175</v>
      </c>
      <c r="P91" s="52">
        <v>8</v>
      </c>
      <c r="Q91" s="52">
        <v>0</v>
      </c>
      <c r="R91" s="53">
        <f t="shared" si="13"/>
        <v>0</v>
      </c>
      <c r="S91" s="54">
        <f t="shared" si="14"/>
        <v>0</v>
      </c>
      <c r="T91" s="55">
        <f t="shared" si="15"/>
        <v>7.9664442109928624</v>
      </c>
      <c r="U91" s="55">
        <f t="shared" si="19"/>
        <v>474.81787475171154</v>
      </c>
      <c r="V91" s="56">
        <f t="shared" si="20"/>
        <v>0</v>
      </c>
      <c r="W91" s="45"/>
      <c r="X91" s="3" t="str">
        <f>VLOOKUP(B91,[1]DATA!$D$5:$DI$185,110,FALSE)</f>
        <v>C</v>
      </c>
      <c r="Y91" s="5">
        <f t="shared" si="16"/>
        <v>0</v>
      </c>
      <c r="Z91" s="57">
        <f t="shared" si="21"/>
        <v>0</v>
      </c>
      <c r="AA91" s="10">
        <f t="shared" si="22"/>
        <v>0</v>
      </c>
      <c r="AB91" s="3" t="b">
        <f t="shared" si="17"/>
        <v>1</v>
      </c>
      <c r="AC91" s="3">
        <f t="shared" si="18"/>
        <v>0</v>
      </c>
      <c r="AD91" s="10">
        <f t="shared" si="23"/>
        <v>0</v>
      </c>
      <c r="AE91" s="62"/>
    </row>
    <row r="92" spans="1:31" ht="13.5" x14ac:dyDescent="0.3">
      <c r="A92" s="43" t="s">
        <v>157</v>
      </c>
      <c r="B92" s="44" t="s">
        <v>225</v>
      </c>
      <c r="C92" s="45" t="s">
        <v>226</v>
      </c>
      <c r="D92" s="43" t="s">
        <v>160</v>
      </c>
      <c r="E92" s="43">
        <v>24</v>
      </c>
      <c r="F92" s="46">
        <v>47.32</v>
      </c>
      <c r="G92" s="47">
        <v>53</v>
      </c>
      <c r="H92" s="47">
        <v>1135.68</v>
      </c>
      <c r="I92" s="48">
        <v>1271.96</v>
      </c>
      <c r="J92" s="45">
        <v>138</v>
      </c>
      <c r="K92" s="45">
        <v>3.3</v>
      </c>
      <c r="L92" s="49">
        <v>1.6666666666666667</v>
      </c>
      <c r="M92" s="50"/>
      <c r="N92" s="49">
        <v>4</v>
      </c>
      <c r="O92" s="51">
        <f t="shared" si="12"/>
        <v>5.5555000000000003</v>
      </c>
      <c r="P92" s="52">
        <v>0</v>
      </c>
      <c r="Q92" s="52">
        <v>5</v>
      </c>
      <c r="R92" s="53">
        <f t="shared" si="13"/>
        <v>1</v>
      </c>
      <c r="S92" s="54">
        <f t="shared" si="14"/>
        <v>1271.96</v>
      </c>
      <c r="T92" s="55">
        <f t="shared" si="15"/>
        <v>4.8888888888888893</v>
      </c>
      <c r="U92" s="55">
        <f t="shared" si="19"/>
        <v>88</v>
      </c>
      <c r="V92" s="56">
        <f t="shared" si="20"/>
        <v>3.3E-3</v>
      </c>
      <c r="W92" s="45"/>
      <c r="X92" s="3" t="str">
        <f>VLOOKUP(B92,[1]DATA!$D$5:$DI$185,110,FALSE)</f>
        <v>C</v>
      </c>
      <c r="Y92" s="5">
        <f t="shared" si="16"/>
        <v>1135.68</v>
      </c>
      <c r="Z92" s="57">
        <f t="shared" si="21"/>
        <v>136.28</v>
      </c>
      <c r="AA92" s="10">
        <f t="shared" si="22"/>
        <v>1271.96</v>
      </c>
      <c r="AB92" s="3" t="b">
        <f t="shared" si="17"/>
        <v>1</v>
      </c>
      <c r="AC92" s="3">
        <f t="shared" si="18"/>
        <v>0</v>
      </c>
      <c r="AD92" s="10">
        <f t="shared" si="23"/>
        <v>1271.96</v>
      </c>
      <c r="AE92" s="62"/>
    </row>
    <row r="93" spans="1:31" ht="13.5" x14ac:dyDescent="0.3">
      <c r="A93" s="43" t="s">
        <v>157</v>
      </c>
      <c r="B93" s="44" t="s">
        <v>227</v>
      </c>
      <c r="C93" s="45" t="s">
        <v>228</v>
      </c>
      <c r="D93" s="43" t="s">
        <v>45</v>
      </c>
      <c r="E93" s="43">
        <v>24</v>
      </c>
      <c r="F93" s="46">
        <v>32.28</v>
      </c>
      <c r="G93" s="47">
        <v>36.15</v>
      </c>
      <c r="H93" s="47">
        <v>774.72</v>
      </c>
      <c r="I93" s="48">
        <v>867.69</v>
      </c>
      <c r="J93" s="45">
        <v>210</v>
      </c>
      <c r="K93" s="45">
        <v>2.04</v>
      </c>
      <c r="L93" s="49">
        <v>5.666632092106628</v>
      </c>
      <c r="M93" s="50"/>
      <c r="N93" s="49">
        <v>4</v>
      </c>
      <c r="O93" s="51">
        <f t="shared" si="12"/>
        <v>9.2886677315631161</v>
      </c>
      <c r="P93" s="52">
        <v>8</v>
      </c>
      <c r="Q93" s="52">
        <v>0</v>
      </c>
      <c r="R93" s="53">
        <f t="shared" si="13"/>
        <v>1</v>
      </c>
      <c r="S93" s="54">
        <f t="shared" si="14"/>
        <v>867.69</v>
      </c>
      <c r="T93" s="55">
        <f t="shared" si="15"/>
        <v>7.6222245271928912</v>
      </c>
      <c r="U93" s="55">
        <f t="shared" si="19"/>
        <v>40.353199589983888</v>
      </c>
      <c r="V93" s="56">
        <f t="shared" si="20"/>
        <v>2.0400000000000001E-3</v>
      </c>
      <c r="W93" s="45"/>
      <c r="X93" s="3" t="str">
        <f>VLOOKUP(B93,[1]DATA!$D$5:$DI$185,110,FALSE)</f>
        <v>C</v>
      </c>
      <c r="Y93" s="5">
        <f t="shared" si="16"/>
        <v>774.72</v>
      </c>
      <c r="Z93" s="57">
        <f t="shared" si="21"/>
        <v>92.97</v>
      </c>
      <c r="AA93" s="10">
        <f t="shared" si="22"/>
        <v>867.69</v>
      </c>
      <c r="AB93" s="3" t="b">
        <f t="shared" si="17"/>
        <v>1</v>
      </c>
      <c r="AC93" s="3">
        <f t="shared" si="18"/>
        <v>0</v>
      </c>
      <c r="AD93" s="10">
        <f t="shared" si="23"/>
        <v>867.69</v>
      </c>
      <c r="AE93" s="62"/>
    </row>
    <row r="94" spans="1:31" ht="13.5" x14ac:dyDescent="0.3">
      <c r="A94" s="43" t="s">
        <v>157</v>
      </c>
      <c r="B94" s="44" t="s">
        <v>229</v>
      </c>
      <c r="C94" s="45" t="s">
        <v>230</v>
      </c>
      <c r="D94" s="43" t="s">
        <v>165</v>
      </c>
      <c r="E94" s="43">
        <v>36</v>
      </c>
      <c r="F94" s="46">
        <v>24.11</v>
      </c>
      <c r="G94" s="47">
        <v>27</v>
      </c>
      <c r="H94" s="47">
        <v>867.96</v>
      </c>
      <c r="I94" s="48">
        <v>972.12</v>
      </c>
      <c r="J94" s="45">
        <v>184</v>
      </c>
      <c r="K94" s="45">
        <v>2.13</v>
      </c>
      <c r="L94" s="49">
        <v>2.5854867026018735</v>
      </c>
      <c r="M94" s="50"/>
      <c r="N94" s="49">
        <v>4</v>
      </c>
      <c r="O94" s="51">
        <f t="shared" si="12"/>
        <v>6.4130347395383289</v>
      </c>
      <c r="P94" s="52">
        <v>0</v>
      </c>
      <c r="Q94" s="52">
        <v>0</v>
      </c>
      <c r="R94" s="53">
        <f t="shared" si="13"/>
        <v>6</v>
      </c>
      <c r="S94" s="54">
        <f t="shared" si="14"/>
        <v>5832.69</v>
      </c>
      <c r="T94" s="55">
        <f t="shared" si="15"/>
        <v>-0.17236578017345824</v>
      </c>
      <c r="U94" s="55">
        <f t="shared" si="19"/>
        <v>-2</v>
      </c>
      <c r="V94" s="56">
        <f t="shared" si="20"/>
        <v>1.278E-2</v>
      </c>
      <c r="W94" s="45"/>
      <c r="X94" s="3" t="str">
        <f>VLOOKUP(B94,[1]DATA!$D$5:$DI$185,110,FALSE)</f>
        <v>C</v>
      </c>
      <c r="Y94" s="5">
        <f t="shared" si="16"/>
        <v>5207.76</v>
      </c>
      <c r="Z94" s="57">
        <f t="shared" si="21"/>
        <v>624.92999999999995</v>
      </c>
      <c r="AA94" s="10">
        <f t="shared" si="22"/>
        <v>5832.69</v>
      </c>
      <c r="AB94" s="3" t="b">
        <f t="shared" si="17"/>
        <v>1</v>
      </c>
      <c r="AC94" s="3">
        <f t="shared" si="18"/>
        <v>0</v>
      </c>
      <c r="AD94" s="10">
        <f t="shared" si="23"/>
        <v>5832.69</v>
      </c>
      <c r="AE94" s="62"/>
    </row>
    <row r="95" spans="1:31" ht="13.5" x14ac:dyDescent="0.3">
      <c r="A95" s="43" t="s">
        <v>157</v>
      </c>
      <c r="B95" s="44" t="s">
        <v>231</v>
      </c>
      <c r="C95" s="45" t="s">
        <v>232</v>
      </c>
      <c r="D95" s="43" t="s">
        <v>168</v>
      </c>
      <c r="E95" s="43">
        <v>36</v>
      </c>
      <c r="F95" s="46">
        <v>16.29</v>
      </c>
      <c r="G95" s="47">
        <v>18.239999999999998</v>
      </c>
      <c r="H95" s="47">
        <v>586.44000000000005</v>
      </c>
      <c r="I95" s="48">
        <v>656.81</v>
      </c>
      <c r="J95" s="45">
        <v>288</v>
      </c>
      <c r="K95" s="45">
        <v>1.21</v>
      </c>
      <c r="L95" s="49">
        <v>1.0188892779748582</v>
      </c>
      <c r="M95" s="50"/>
      <c r="N95" s="49">
        <v>4</v>
      </c>
      <c r="O95" s="51">
        <f t="shared" si="12"/>
        <v>4.9509293631339348</v>
      </c>
      <c r="P95" s="52">
        <v>0</v>
      </c>
      <c r="Q95" s="52">
        <v>0</v>
      </c>
      <c r="R95" s="53">
        <f t="shared" si="13"/>
        <v>5</v>
      </c>
      <c r="S95" s="54">
        <f t="shared" si="14"/>
        <v>3284.06</v>
      </c>
      <c r="T95" s="55">
        <f t="shared" si="15"/>
        <v>-6.792595186499055E-2</v>
      </c>
      <c r="U95" s="55">
        <f t="shared" si="19"/>
        <v>-2</v>
      </c>
      <c r="V95" s="56">
        <f t="shared" si="20"/>
        <v>6.0499999999999998E-3</v>
      </c>
      <c r="W95" s="45"/>
      <c r="X95" s="3" t="str">
        <f>VLOOKUP(B95,[1]DATA!$D$5:$DI$185,110,FALSE)</f>
        <v>C</v>
      </c>
      <c r="Y95" s="5">
        <f t="shared" si="16"/>
        <v>2932.2</v>
      </c>
      <c r="Z95" s="57">
        <f t="shared" si="21"/>
        <v>351.86</v>
      </c>
      <c r="AA95" s="10">
        <f t="shared" si="22"/>
        <v>3284.06</v>
      </c>
      <c r="AB95" s="3" t="b">
        <f t="shared" si="17"/>
        <v>1</v>
      </c>
      <c r="AC95" s="3">
        <f t="shared" si="18"/>
        <v>0</v>
      </c>
      <c r="AD95" s="10">
        <f t="shared" si="23"/>
        <v>3284.06</v>
      </c>
      <c r="AE95" s="62"/>
    </row>
    <row r="96" spans="1:31" ht="13.5" x14ac:dyDescent="0.3">
      <c r="A96" s="43" t="s">
        <v>157</v>
      </c>
      <c r="B96" s="44" t="s">
        <v>233</v>
      </c>
      <c r="C96" s="45" t="s">
        <v>234</v>
      </c>
      <c r="D96" s="43" t="s">
        <v>160</v>
      </c>
      <c r="E96" s="43">
        <v>24</v>
      </c>
      <c r="F96" s="46">
        <v>47.32</v>
      </c>
      <c r="G96" s="47">
        <v>53</v>
      </c>
      <c r="H96" s="47">
        <v>1135.68</v>
      </c>
      <c r="I96" s="48">
        <v>1271.96</v>
      </c>
      <c r="J96" s="45">
        <v>138</v>
      </c>
      <c r="K96" s="45">
        <v>3.3</v>
      </c>
      <c r="L96" s="49">
        <v>0.66666666666666663</v>
      </c>
      <c r="M96" s="50"/>
      <c r="N96" s="49">
        <v>4</v>
      </c>
      <c r="O96" s="51">
        <f t="shared" si="12"/>
        <v>4.6222000000000003</v>
      </c>
      <c r="P96" s="52">
        <v>9</v>
      </c>
      <c r="Q96" s="52">
        <v>0</v>
      </c>
      <c r="R96" s="53">
        <f t="shared" si="13"/>
        <v>0</v>
      </c>
      <c r="S96" s="54">
        <f t="shared" si="14"/>
        <v>0</v>
      </c>
      <c r="T96" s="55">
        <f t="shared" si="15"/>
        <v>8.9555555555555557</v>
      </c>
      <c r="U96" s="55">
        <f t="shared" si="19"/>
        <v>403.00000000000006</v>
      </c>
      <c r="V96" s="56">
        <f t="shared" si="20"/>
        <v>0</v>
      </c>
      <c r="W96" s="45"/>
      <c r="X96" s="3" t="str">
        <f>VLOOKUP(B96,[1]DATA!$D$5:$DI$185,110,FALSE)</f>
        <v>C</v>
      </c>
      <c r="Y96" s="5">
        <f t="shared" si="16"/>
        <v>0</v>
      </c>
      <c r="Z96" s="57">
        <f t="shared" si="21"/>
        <v>0</v>
      </c>
      <c r="AA96" s="10">
        <f t="shared" si="22"/>
        <v>0</v>
      </c>
      <c r="AB96" s="3" t="b">
        <f t="shared" si="17"/>
        <v>1</v>
      </c>
      <c r="AC96" s="3">
        <f t="shared" si="18"/>
        <v>0</v>
      </c>
      <c r="AD96" s="10">
        <f t="shared" si="23"/>
        <v>0</v>
      </c>
      <c r="AE96" s="62"/>
    </row>
    <row r="97" spans="1:31" ht="13.5" x14ac:dyDescent="0.3">
      <c r="A97" s="43" t="s">
        <v>157</v>
      </c>
      <c r="B97" s="70" t="s">
        <v>235</v>
      </c>
      <c r="C97" s="45" t="s">
        <v>236</v>
      </c>
      <c r="D97" s="43" t="s">
        <v>45</v>
      </c>
      <c r="E97" s="43">
        <v>24</v>
      </c>
      <c r="F97" s="46">
        <v>32.28</v>
      </c>
      <c r="G97" s="47">
        <v>36.15</v>
      </c>
      <c r="H97" s="47">
        <v>774.72</v>
      </c>
      <c r="I97" s="48">
        <v>867.69</v>
      </c>
      <c r="J97" s="45">
        <v>210</v>
      </c>
      <c r="K97" s="45">
        <v>2.04</v>
      </c>
      <c r="L97" s="49">
        <v>0</v>
      </c>
      <c r="M97" s="50"/>
      <c r="N97" s="49">
        <v>4</v>
      </c>
      <c r="O97" s="51">
        <v>2</v>
      </c>
      <c r="P97" s="52">
        <v>5</v>
      </c>
      <c r="Q97" s="52">
        <v>0</v>
      </c>
      <c r="R97" s="53">
        <f t="shared" si="13"/>
        <v>0</v>
      </c>
      <c r="S97" s="54">
        <f t="shared" si="14"/>
        <v>0</v>
      </c>
      <c r="T97" s="55">
        <f t="shared" si="15"/>
        <v>5</v>
      </c>
      <c r="U97" s="55" t="str">
        <f t="shared" si="19"/>
        <v/>
      </c>
      <c r="V97" s="56">
        <f t="shared" si="20"/>
        <v>0</v>
      </c>
      <c r="W97" s="45"/>
      <c r="X97" s="3" t="str">
        <f>VLOOKUP(B97,[1]DATA!$D$5:$DI$185,110,FALSE)</f>
        <v>C</v>
      </c>
      <c r="Y97" s="5">
        <f t="shared" si="16"/>
        <v>0</v>
      </c>
      <c r="Z97" s="57">
        <f t="shared" si="21"/>
        <v>0</v>
      </c>
      <c r="AA97" s="10">
        <f t="shared" si="22"/>
        <v>0</v>
      </c>
      <c r="AB97" s="3" t="b">
        <f t="shared" si="17"/>
        <v>1</v>
      </c>
      <c r="AC97" s="3">
        <f t="shared" si="18"/>
        <v>0</v>
      </c>
      <c r="AD97" s="10">
        <f t="shared" si="23"/>
        <v>0</v>
      </c>
      <c r="AE97" s="62"/>
    </row>
    <row r="98" spans="1:31" ht="13.5" x14ac:dyDescent="0.3">
      <c r="A98" s="43" t="s">
        <v>157</v>
      </c>
      <c r="B98" s="70" t="s">
        <v>237</v>
      </c>
      <c r="C98" s="45" t="s">
        <v>238</v>
      </c>
      <c r="D98" s="43" t="s">
        <v>165</v>
      </c>
      <c r="E98" s="43">
        <v>36</v>
      </c>
      <c r="F98" s="46">
        <v>24.11</v>
      </c>
      <c r="G98" s="47">
        <v>27</v>
      </c>
      <c r="H98" s="47">
        <v>867.96</v>
      </c>
      <c r="I98" s="48">
        <v>972.12</v>
      </c>
      <c r="J98" s="45">
        <v>184</v>
      </c>
      <c r="K98" s="45">
        <v>2.13</v>
      </c>
      <c r="L98" s="49">
        <v>0</v>
      </c>
      <c r="M98" s="50"/>
      <c r="N98" s="49">
        <v>4</v>
      </c>
      <c r="O98" s="51">
        <v>2</v>
      </c>
      <c r="P98" s="52">
        <v>1</v>
      </c>
      <c r="Q98" s="52">
        <v>1</v>
      </c>
      <c r="R98" s="53">
        <f t="shared" si="13"/>
        <v>0</v>
      </c>
      <c r="S98" s="54">
        <f t="shared" si="14"/>
        <v>0</v>
      </c>
      <c r="T98" s="55">
        <f t="shared" si="15"/>
        <v>2</v>
      </c>
      <c r="U98" s="55" t="str">
        <f t="shared" si="19"/>
        <v/>
      </c>
      <c r="V98" s="56">
        <f t="shared" si="20"/>
        <v>0</v>
      </c>
      <c r="W98" s="45"/>
      <c r="X98" s="3" t="str">
        <f>VLOOKUP(B98,[1]DATA!$D$5:$DI$185,110,FALSE)</f>
        <v>C</v>
      </c>
      <c r="Y98" s="5">
        <f t="shared" si="16"/>
        <v>0</v>
      </c>
      <c r="Z98" s="57">
        <f t="shared" si="21"/>
        <v>0</v>
      </c>
      <c r="AA98" s="10">
        <f t="shared" si="22"/>
        <v>0</v>
      </c>
      <c r="AB98" s="3" t="b">
        <f t="shared" si="17"/>
        <v>1</v>
      </c>
      <c r="AC98" s="3">
        <f t="shared" si="18"/>
        <v>0</v>
      </c>
      <c r="AD98" s="10">
        <f t="shared" si="23"/>
        <v>0</v>
      </c>
      <c r="AE98" s="62"/>
    </row>
    <row r="99" spans="1:31" ht="13.5" x14ac:dyDescent="0.3">
      <c r="A99" s="43" t="s">
        <v>157</v>
      </c>
      <c r="B99" s="70" t="s">
        <v>239</v>
      </c>
      <c r="C99" s="45" t="s">
        <v>240</v>
      </c>
      <c r="D99" s="43" t="s">
        <v>168</v>
      </c>
      <c r="E99" s="43">
        <v>36</v>
      </c>
      <c r="F99" s="46">
        <v>16.29</v>
      </c>
      <c r="G99" s="47">
        <v>18.239999999999998</v>
      </c>
      <c r="H99" s="47">
        <v>586.44000000000005</v>
      </c>
      <c r="I99" s="48">
        <v>656.81</v>
      </c>
      <c r="J99" s="45">
        <v>288</v>
      </c>
      <c r="K99" s="45">
        <v>1.21</v>
      </c>
      <c r="L99" s="49">
        <v>0</v>
      </c>
      <c r="M99" s="50"/>
      <c r="N99" s="49">
        <v>4</v>
      </c>
      <c r="O99" s="51">
        <v>2</v>
      </c>
      <c r="P99" s="52">
        <v>0</v>
      </c>
      <c r="Q99" s="52">
        <v>2</v>
      </c>
      <c r="R99" s="53">
        <f t="shared" si="13"/>
        <v>0</v>
      </c>
      <c r="S99" s="54">
        <f t="shared" si="14"/>
        <v>0</v>
      </c>
      <c r="T99" s="55">
        <f t="shared" si="15"/>
        <v>2</v>
      </c>
      <c r="U99" s="55" t="str">
        <f t="shared" si="19"/>
        <v/>
      </c>
      <c r="V99" s="56">
        <f t="shared" si="20"/>
        <v>0</v>
      </c>
      <c r="W99" s="45"/>
      <c r="X99" s="3" t="str">
        <f>VLOOKUP(B99,[1]DATA!$D$5:$DI$185,110,FALSE)</f>
        <v>C</v>
      </c>
      <c r="Y99" s="5">
        <f t="shared" si="16"/>
        <v>0</v>
      </c>
      <c r="Z99" s="57">
        <f t="shared" si="21"/>
        <v>0</v>
      </c>
      <c r="AA99" s="10">
        <f t="shared" si="22"/>
        <v>0</v>
      </c>
      <c r="AB99" s="3" t="b">
        <f t="shared" si="17"/>
        <v>1</v>
      </c>
      <c r="AC99" s="3">
        <f t="shared" si="18"/>
        <v>0</v>
      </c>
      <c r="AD99" s="10">
        <f t="shared" si="23"/>
        <v>0</v>
      </c>
    </row>
    <row r="100" spans="1:31" ht="13.5" x14ac:dyDescent="0.3">
      <c r="A100" s="43" t="s">
        <v>157</v>
      </c>
      <c r="B100" s="70" t="s">
        <v>241</v>
      </c>
      <c r="C100" s="45" t="s">
        <v>242</v>
      </c>
      <c r="D100" s="43" t="s">
        <v>243</v>
      </c>
      <c r="E100" s="43">
        <v>18</v>
      </c>
      <c r="F100" s="46">
        <v>44.64</v>
      </c>
      <c r="G100" s="47">
        <v>50</v>
      </c>
      <c r="H100" s="47">
        <v>803.52</v>
      </c>
      <c r="I100" s="48">
        <v>899.94</v>
      </c>
      <c r="J100" s="45"/>
      <c r="K100" s="45"/>
      <c r="L100" s="49">
        <v>0</v>
      </c>
      <c r="M100" s="50"/>
      <c r="N100" s="49">
        <v>4</v>
      </c>
      <c r="O100" s="51">
        <v>2</v>
      </c>
      <c r="P100" s="52">
        <v>0</v>
      </c>
      <c r="Q100" s="52">
        <v>2</v>
      </c>
      <c r="R100" s="53">
        <f t="shared" si="13"/>
        <v>0</v>
      </c>
      <c r="S100" s="54">
        <f t="shared" si="14"/>
        <v>0</v>
      </c>
      <c r="T100" s="55">
        <f t="shared" si="15"/>
        <v>2</v>
      </c>
      <c r="U100" s="55" t="str">
        <f t="shared" si="19"/>
        <v/>
      </c>
      <c r="V100" s="56">
        <f t="shared" si="20"/>
        <v>0</v>
      </c>
      <c r="W100" s="45"/>
      <c r="Y100" s="5">
        <f t="shared" si="16"/>
        <v>0</v>
      </c>
      <c r="Z100" s="57">
        <f t="shared" si="21"/>
        <v>0</v>
      </c>
      <c r="AA100" s="10">
        <f t="shared" si="22"/>
        <v>0</v>
      </c>
      <c r="AB100" s="3" t="b">
        <f t="shared" si="17"/>
        <v>1</v>
      </c>
      <c r="AC100" s="3">
        <f t="shared" si="18"/>
        <v>0</v>
      </c>
      <c r="AD100" s="10">
        <f t="shared" si="23"/>
        <v>0</v>
      </c>
      <c r="AE100" s="62"/>
    </row>
    <row r="101" spans="1:31" ht="13.5" x14ac:dyDescent="0.3">
      <c r="A101" s="43" t="s">
        <v>157</v>
      </c>
      <c r="B101" s="44" t="s">
        <v>244</v>
      </c>
      <c r="C101" s="45" t="s">
        <v>245</v>
      </c>
      <c r="D101" s="43" t="s">
        <v>243</v>
      </c>
      <c r="E101" s="43">
        <v>18</v>
      </c>
      <c r="F101" s="46">
        <v>44.64</v>
      </c>
      <c r="G101" s="47">
        <v>50</v>
      </c>
      <c r="H101" s="47">
        <v>803.52</v>
      </c>
      <c r="I101" s="48">
        <v>899.94</v>
      </c>
      <c r="J101" s="45"/>
      <c r="K101" s="45"/>
      <c r="L101" s="49">
        <v>0.66666666666666663</v>
      </c>
      <c r="M101" s="50"/>
      <c r="N101" s="49">
        <v>4</v>
      </c>
      <c r="O101" s="51">
        <f t="shared" si="12"/>
        <v>4.6222000000000003</v>
      </c>
      <c r="P101" s="52">
        <v>9</v>
      </c>
      <c r="Q101" s="52">
        <v>0</v>
      </c>
      <c r="R101" s="53">
        <f t="shared" si="13"/>
        <v>0</v>
      </c>
      <c r="S101" s="54">
        <f t="shared" si="14"/>
        <v>0</v>
      </c>
      <c r="T101" s="55">
        <f t="shared" si="15"/>
        <v>8.9555555555555557</v>
      </c>
      <c r="U101" s="55">
        <f t="shared" si="19"/>
        <v>403.00000000000006</v>
      </c>
      <c r="V101" s="56">
        <f t="shared" si="20"/>
        <v>0</v>
      </c>
      <c r="W101" s="45"/>
      <c r="Y101" s="5">
        <f t="shared" si="16"/>
        <v>0</v>
      </c>
      <c r="Z101" s="57">
        <f t="shared" si="21"/>
        <v>0</v>
      </c>
      <c r="AA101" s="10">
        <f t="shared" si="22"/>
        <v>0</v>
      </c>
      <c r="AB101" s="3" t="b">
        <f t="shared" si="17"/>
        <v>1</v>
      </c>
      <c r="AC101" s="3">
        <f t="shared" si="18"/>
        <v>0</v>
      </c>
      <c r="AD101" s="10">
        <f t="shared" si="23"/>
        <v>0</v>
      </c>
      <c r="AE101" s="62"/>
    </row>
    <row r="102" spans="1:31" ht="13.5" x14ac:dyDescent="0.3">
      <c r="A102" s="43" t="s">
        <v>157</v>
      </c>
      <c r="B102" s="70" t="s">
        <v>246</v>
      </c>
      <c r="C102" s="45" t="s">
        <v>247</v>
      </c>
      <c r="D102" s="43" t="s">
        <v>243</v>
      </c>
      <c r="E102" s="43">
        <v>18</v>
      </c>
      <c r="F102" s="46">
        <v>44.64</v>
      </c>
      <c r="G102" s="47">
        <v>50</v>
      </c>
      <c r="H102" s="47">
        <v>803.52</v>
      </c>
      <c r="I102" s="48">
        <v>899.94</v>
      </c>
      <c r="J102" s="45"/>
      <c r="K102" s="45"/>
      <c r="L102" s="49">
        <v>0</v>
      </c>
      <c r="M102" s="50"/>
      <c r="N102" s="49">
        <v>4</v>
      </c>
      <c r="O102" s="51">
        <v>2</v>
      </c>
      <c r="P102" s="52">
        <v>0</v>
      </c>
      <c r="Q102" s="52">
        <v>2</v>
      </c>
      <c r="R102" s="53">
        <f t="shared" si="13"/>
        <v>0</v>
      </c>
      <c r="S102" s="54">
        <f t="shared" si="14"/>
        <v>0</v>
      </c>
      <c r="T102" s="55">
        <f t="shared" si="15"/>
        <v>2</v>
      </c>
      <c r="U102" s="55" t="str">
        <f t="shared" si="19"/>
        <v/>
      </c>
      <c r="V102" s="56">
        <f t="shared" si="20"/>
        <v>0</v>
      </c>
      <c r="W102" s="45"/>
      <c r="Y102" s="5">
        <f t="shared" si="16"/>
        <v>0</v>
      </c>
      <c r="Z102" s="57">
        <f t="shared" si="21"/>
        <v>0</v>
      </c>
      <c r="AA102" s="10">
        <f t="shared" si="22"/>
        <v>0</v>
      </c>
      <c r="AB102" s="3" t="b">
        <f t="shared" si="17"/>
        <v>1</v>
      </c>
      <c r="AC102" s="3">
        <f t="shared" si="18"/>
        <v>0</v>
      </c>
      <c r="AD102" s="10">
        <f t="shared" si="23"/>
        <v>0</v>
      </c>
    </row>
    <row r="103" spans="1:31" ht="13.5" x14ac:dyDescent="0.3">
      <c r="A103" s="43" t="s">
        <v>157</v>
      </c>
      <c r="B103" s="70" t="s">
        <v>248</v>
      </c>
      <c r="C103" s="45" t="s">
        <v>249</v>
      </c>
      <c r="D103" s="43" t="s">
        <v>45</v>
      </c>
      <c r="E103" s="43">
        <v>24</v>
      </c>
      <c r="F103" s="46">
        <v>60.54</v>
      </c>
      <c r="G103" s="47">
        <v>67.8</v>
      </c>
      <c r="H103" s="47">
        <v>1452.96</v>
      </c>
      <c r="I103" s="48">
        <v>1627.32</v>
      </c>
      <c r="J103" s="45"/>
      <c r="K103" s="45"/>
      <c r="L103" s="49">
        <v>0</v>
      </c>
      <c r="M103" s="50"/>
      <c r="N103" s="49">
        <v>4</v>
      </c>
      <c r="O103" s="51">
        <v>2</v>
      </c>
      <c r="P103" s="52">
        <v>36</v>
      </c>
      <c r="Q103" s="52">
        <v>0</v>
      </c>
      <c r="R103" s="53">
        <f t="shared" si="13"/>
        <v>0</v>
      </c>
      <c r="S103" s="54">
        <f t="shared" si="14"/>
        <v>0</v>
      </c>
      <c r="T103" s="55"/>
      <c r="U103" s="55"/>
      <c r="V103" s="56"/>
      <c r="W103" s="45"/>
      <c r="Z103" s="57"/>
    </row>
    <row r="104" spans="1:31" ht="13.5" x14ac:dyDescent="0.3">
      <c r="A104" s="43" t="s">
        <v>157</v>
      </c>
      <c r="B104" s="70" t="s">
        <v>250</v>
      </c>
      <c r="C104" s="45" t="s">
        <v>251</v>
      </c>
      <c r="D104" s="43" t="s">
        <v>45</v>
      </c>
      <c r="E104" s="43">
        <v>24</v>
      </c>
      <c r="F104" s="46">
        <v>60.54</v>
      </c>
      <c r="G104" s="47">
        <v>67.8</v>
      </c>
      <c r="H104" s="47">
        <v>1452.96</v>
      </c>
      <c r="I104" s="48">
        <v>1627.32</v>
      </c>
      <c r="J104" s="45"/>
      <c r="K104" s="45"/>
      <c r="L104" s="49">
        <v>0</v>
      </c>
      <c r="M104" s="50"/>
      <c r="N104" s="49">
        <v>4</v>
      </c>
      <c r="O104" s="51">
        <v>2</v>
      </c>
      <c r="P104" s="52">
        <v>51</v>
      </c>
      <c r="Q104" s="52">
        <v>0</v>
      </c>
      <c r="R104" s="53">
        <f t="shared" si="13"/>
        <v>0</v>
      </c>
      <c r="S104" s="54">
        <f t="shared" si="14"/>
        <v>0</v>
      </c>
      <c r="T104" s="55"/>
      <c r="U104" s="55"/>
      <c r="V104" s="56"/>
      <c r="W104" s="45"/>
      <c r="Z104" s="57"/>
    </row>
    <row r="105" spans="1:31" ht="13.5" x14ac:dyDescent="0.3">
      <c r="A105" s="43" t="s">
        <v>252</v>
      </c>
      <c r="B105" s="70" t="s">
        <v>253</v>
      </c>
      <c r="C105" s="45" t="s">
        <v>254</v>
      </c>
      <c r="D105" s="43" t="s">
        <v>255</v>
      </c>
      <c r="E105" s="43">
        <v>36</v>
      </c>
      <c r="F105" s="46">
        <v>17.32</v>
      </c>
      <c r="G105" s="47">
        <v>19.399999999999999</v>
      </c>
      <c r="H105" s="47">
        <v>623.52</v>
      </c>
      <c r="I105" s="48">
        <v>698.34</v>
      </c>
      <c r="J105" s="45">
        <v>104</v>
      </c>
      <c r="K105" s="45">
        <v>2.52</v>
      </c>
      <c r="L105" s="49">
        <v>0</v>
      </c>
      <c r="M105" s="50"/>
      <c r="N105" s="49">
        <v>4</v>
      </c>
      <c r="O105" s="51">
        <v>2</v>
      </c>
      <c r="P105" s="52">
        <v>0</v>
      </c>
      <c r="Q105" s="52">
        <v>4</v>
      </c>
      <c r="R105" s="53">
        <f t="shared" si="13"/>
        <v>0</v>
      </c>
      <c r="S105" s="54">
        <f t="shared" si="14"/>
        <v>0</v>
      </c>
      <c r="T105" s="55">
        <f t="shared" si="15"/>
        <v>4</v>
      </c>
      <c r="U105" s="55" t="str">
        <f t="shared" si="19"/>
        <v/>
      </c>
      <c r="V105" s="56">
        <f t="shared" si="20"/>
        <v>0</v>
      </c>
      <c r="W105" s="45"/>
      <c r="X105" s="3" t="str">
        <f>VLOOKUP(B105,[1]DATA!$D$5:$DI$185,110,FALSE)</f>
        <v>C</v>
      </c>
      <c r="Y105" s="5">
        <f t="shared" si="16"/>
        <v>0</v>
      </c>
      <c r="Z105" s="57">
        <f t="shared" si="21"/>
        <v>0</v>
      </c>
      <c r="AA105" s="10">
        <f t="shared" si="22"/>
        <v>0</v>
      </c>
      <c r="AB105" s="3" t="b">
        <f t="shared" si="17"/>
        <v>1</v>
      </c>
      <c r="AC105" s="3">
        <f t="shared" si="18"/>
        <v>0</v>
      </c>
      <c r="AD105" s="10">
        <f t="shared" si="23"/>
        <v>0</v>
      </c>
      <c r="AE105" s="62"/>
    </row>
    <row r="106" spans="1:31" ht="13.5" x14ac:dyDescent="0.3">
      <c r="A106" s="43" t="s">
        <v>252</v>
      </c>
      <c r="B106" s="44" t="s">
        <v>256</v>
      </c>
      <c r="C106" s="45" t="s">
        <v>257</v>
      </c>
      <c r="D106" s="43" t="s">
        <v>255</v>
      </c>
      <c r="E106" s="43">
        <v>36</v>
      </c>
      <c r="F106" s="46">
        <v>17.32</v>
      </c>
      <c r="G106" s="47">
        <v>19.399999999999999</v>
      </c>
      <c r="H106" s="47">
        <v>623.52</v>
      </c>
      <c r="I106" s="48">
        <v>698.34</v>
      </c>
      <c r="J106" s="45">
        <v>104</v>
      </c>
      <c r="K106" s="45">
        <v>2.52</v>
      </c>
      <c r="L106" s="49">
        <v>2</v>
      </c>
      <c r="M106" s="50"/>
      <c r="N106" s="49">
        <v>4</v>
      </c>
      <c r="O106" s="51">
        <f t="shared" si="12"/>
        <v>5.8666</v>
      </c>
      <c r="P106" s="52">
        <v>1</v>
      </c>
      <c r="Q106" s="52">
        <v>5</v>
      </c>
      <c r="R106" s="53">
        <f t="shared" si="13"/>
        <v>0</v>
      </c>
      <c r="S106" s="54">
        <f t="shared" si="14"/>
        <v>0</v>
      </c>
      <c r="T106" s="55">
        <f t="shared" si="15"/>
        <v>5.8666666666666663</v>
      </c>
      <c r="U106" s="55">
        <f t="shared" si="19"/>
        <v>88</v>
      </c>
      <c r="V106" s="56">
        <f t="shared" si="20"/>
        <v>0</v>
      </c>
      <c r="W106" s="45"/>
      <c r="X106" s="3" t="str">
        <f>VLOOKUP(B106,[1]DATA!$D$5:$DI$185,110,FALSE)</f>
        <v>C</v>
      </c>
      <c r="Y106" s="5">
        <f t="shared" si="16"/>
        <v>0</v>
      </c>
      <c r="Z106" s="57">
        <f t="shared" si="21"/>
        <v>0</v>
      </c>
      <c r="AA106" s="10">
        <f t="shared" si="22"/>
        <v>0</v>
      </c>
      <c r="AB106" s="3" t="b">
        <f t="shared" si="17"/>
        <v>1</v>
      </c>
      <c r="AC106" s="3">
        <f t="shared" si="18"/>
        <v>0</v>
      </c>
      <c r="AD106" s="10">
        <f t="shared" si="23"/>
        <v>0</v>
      </c>
      <c r="AE106" s="62"/>
    </row>
    <row r="107" spans="1:31" ht="13.5" x14ac:dyDescent="0.3">
      <c r="A107" s="43" t="s">
        <v>252</v>
      </c>
      <c r="B107" s="44" t="s">
        <v>258</v>
      </c>
      <c r="C107" s="45" t="s">
        <v>259</v>
      </c>
      <c r="D107" s="43" t="s">
        <v>255</v>
      </c>
      <c r="E107" s="43">
        <v>36</v>
      </c>
      <c r="F107" s="46">
        <v>15.63</v>
      </c>
      <c r="G107" s="47">
        <v>17.510000000000002</v>
      </c>
      <c r="H107" s="47">
        <v>562.67999999999995</v>
      </c>
      <c r="I107" s="48">
        <v>630.20000000000005</v>
      </c>
      <c r="J107" s="45">
        <v>104</v>
      </c>
      <c r="K107" s="45">
        <v>2.52</v>
      </c>
      <c r="L107" s="49">
        <v>4.423264603688092</v>
      </c>
      <c r="M107" s="50"/>
      <c r="N107" s="49">
        <v>4</v>
      </c>
      <c r="O107" s="51">
        <f t="shared" si="12"/>
        <v>8.1282328546220963</v>
      </c>
      <c r="P107" s="52">
        <v>1</v>
      </c>
      <c r="Q107" s="52">
        <v>5</v>
      </c>
      <c r="R107" s="53">
        <f t="shared" si="13"/>
        <v>2</v>
      </c>
      <c r="S107" s="54">
        <f t="shared" si="14"/>
        <v>1260.4000000000001</v>
      </c>
      <c r="T107" s="55">
        <f t="shared" si="15"/>
        <v>5.7051156930874605</v>
      </c>
      <c r="U107" s="55">
        <f t="shared" si="19"/>
        <v>38.693925443645639</v>
      </c>
      <c r="V107" s="56">
        <f t="shared" si="20"/>
        <v>5.0400000000000002E-3</v>
      </c>
      <c r="W107" s="45"/>
      <c r="X107" s="3" t="str">
        <f>VLOOKUP(B107,[1]DATA!$D$5:$DI$185,110,FALSE)</f>
        <v>B</v>
      </c>
      <c r="Y107" s="5">
        <f t="shared" si="16"/>
        <v>1125.3599999999999</v>
      </c>
      <c r="Z107" s="57">
        <f t="shared" si="21"/>
        <v>135.04</v>
      </c>
      <c r="AA107" s="10">
        <f t="shared" si="22"/>
        <v>1260.4000000000001</v>
      </c>
      <c r="AB107" s="3" t="b">
        <f t="shared" si="17"/>
        <v>1</v>
      </c>
      <c r="AC107" s="3">
        <f t="shared" si="18"/>
        <v>0</v>
      </c>
      <c r="AD107" s="10">
        <f t="shared" si="23"/>
        <v>1260.4000000000001</v>
      </c>
      <c r="AE107" s="62"/>
    </row>
    <row r="108" spans="1:31" ht="13.5" x14ac:dyDescent="0.3">
      <c r="A108" s="43" t="s">
        <v>252</v>
      </c>
      <c r="B108" s="44" t="s">
        <v>260</v>
      </c>
      <c r="C108" s="45" t="s">
        <v>261</v>
      </c>
      <c r="D108" s="43" t="s">
        <v>255</v>
      </c>
      <c r="E108" s="43">
        <v>36</v>
      </c>
      <c r="F108" s="46">
        <v>15.63</v>
      </c>
      <c r="G108" s="47">
        <v>17.510000000000002</v>
      </c>
      <c r="H108" s="47">
        <v>562.67999999999995</v>
      </c>
      <c r="I108" s="48">
        <v>630.20000000000005</v>
      </c>
      <c r="J108" s="45">
        <v>104</v>
      </c>
      <c r="K108" s="45">
        <v>2.52</v>
      </c>
      <c r="L108" s="49">
        <v>3.9998692938600793</v>
      </c>
      <c r="M108" s="50"/>
      <c r="N108" s="49">
        <v>4</v>
      </c>
      <c r="O108" s="51">
        <f t="shared" si="12"/>
        <v>7.7330780119596119</v>
      </c>
      <c r="P108" s="52">
        <v>8</v>
      </c>
      <c r="Q108" s="52">
        <v>2</v>
      </c>
      <c r="R108" s="53">
        <f t="shared" si="13"/>
        <v>0</v>
      </c>
      <c r="S108" s="54">
        <f t="shared" si="14"/>
        <v>0</v>
      </c>
      <c r="T108" s="55">
        <f t="shared" si="15"/>
        <v>9.733342047075995</v>
      </c>
      <c r="U108" s="55">
        <f t="shared" si="19"/>
        <v>73.002450820207827</v>
      </c>
      <c r="V108" s="56">
        <f t="shared" si="20"/>
        <v>0</v>
      </c>
      <c r="W108" s="45"/>
      <c r="X108" s="3" t="str">
        <f>VLOOKUP(B108,[1]DATA!$D$5:$DI$185,110,FALSE)</f>
        <v>C</v>
      </c>
      <c r="Y108" s="5">
        <f t="shared" si="16"/>
        <v>0</v>
      </c>
      <c r="Z108" s="57">
        <f t="shared" si="21"/>
        <v>0</v>
      </c>
      <c r="AA108" s="10">
        <f t="shared" si="22"/>
        <v>0</v>
      </c>
      <c r="AB108" s="3" t="b">
        <f t="shared" si="17"/>
        <v>1</v>
      </c>
      <c r="AC108" s="3">
        <f t="shared" si="18"/>
        <v>0</v>
      </c>
      <c r="AD108" s="10">
        <f t="shared" si="23"/>
        <v>0</v>
      </c>
      <c r="AE108" s="62"/>
    </row>
    <row r="109" spans="1:31" ht="13.5" x14ac:dyDescent="0.3">
      <c r="A109" s="43" t="s">
        <v>252</v>
      </c>
      <c r="B109" s="44" t="s">
        <v>262</v>
      </c>
      <c r="C109" s="45" t="s">
        <v>263</v>
      </c>
      <c r="D109" s="43" t="s">
        <v>255</v>
      </c>
      <c r="E109" s="43">
        <v>36</v>
      </c>
      <c r="F109" s="46">
        <v>15.63</v>
      </c>
      <c r="G109" s="47">
        <v>17.510000000000002</v>
      </c>
      <c r="H109" s="47">
        <v>562.67999999999995</v>
      </c>
      <c r="I109" s="48">
        <v>630.20000000000005</v>
      </c>
      <c r="J109" s="45">
        <v>104</v>
      </c>
      <c r="K109" s="45">
        <v>2.52</v>
      </c>
      <c r="L109" s="49">
        <v>2.3466653596052676</v>
      </c>
      <c r="M109" s="50"/>
      <c r="N109" s="49">
        <v>4</v>
      </c>
      <c r="O109" s="51">
        <f t="shared" si="12"/>
        <v>6.1901427801195963</v>
      </c>
      <c r="P109" s="52">
        <v>3</v>
      </c>
      <c r="Q109" s="52">
        <v>4</v>
      </c>
      <c r="R109" s="53">
        <f t="shared" si="13"/>
        <v>0</v>
      </c>
      <c r="S109" s="54">
        <f t="shared" si="14"/>
        <v>0</v>
      </c>
      <c r="T109" s="55">
        <f t="shared" si="15"/>
        <v>6.8435556426929818</v>
      </c>
      <c r="U109" s="55">
        <f t="shared" si="19"/>
        <v>87.48868620761678</v>
      </c>
      <c r="V109" s="56">
        <f t="shared" si="20"/>
        <v>0</v>
      </c>
      <c r="W109" s="45"/>
      <c r="X109" s="3" t="str">
        <f>VLOOKUP(B109,[1]DATA!$D$5:$DI$185,110,FALSE)</f>
        <v>C</v>
      </c>
      <c r="Y109" s="5">
        <f t="shared" si="16"/>
        <v>0</v>
      </c>
      <c r="Z109" s="57">
        <f t="shared" si="21"/>
        <v>0</v>
      </c>
      <c r="AA109" s="10">
        <f t="shared" si="22"/>
        <v>0</v>
      </c>
      <c r="AB109" s="3" t="b">
        <f t="shared" si="17"/>
        <v>1</v>
      </c>
      <c r="AC109" s="3">
        <f t="shared" si="18"/>
        <v>0</v>
      </c>
      <c r="AD109" s="10">
        <f t="shared" si="23"/>
        <v>0</v>
      </c>
      <c r="AE109" s="62"/>
    </row>
    <row r="110" spans="1:31" ht="13.5" x14ac:dyDescent="0.3">
      <c r="A110" s="43" t="s">
        <v>264</v>
      </c>
      <c r="B110" s="44" t="s">
        <v>265</v>
      </c>
      <c r="C110" s="45" t="s">
        <v>266</v>
      </c>
      <c r="D110" s="43" t="s">
        <v>267</v>
      </c>
      <c r="E110" s="43">
        <v>3</v>
      </c>
      <c r="F110" s="46">
        <v>106.34</v>
      </c>
      <c r="G110" s="47">
        <v>119.1</v>
      </c>
      <c r="H110" s="47">
        <v>319.02</v>
      </c>
      <c r="I110" s="48">
        <v>357.3</v>
      </c>
      <c r="J110" s="45">
        <v>21</v>
      </c>
      <c r="K110" s="45">
        <v>25.78</v>
      </c>
      <c r="L110" s="49">
        <v>376.46053771115862</v>
      </c>
      <c r="M110" s="50"/>
      <c r="N110" s="49">
        <v>264</v>
      </c>
      <c r="O110" s="51">
        <f t="shared" si="12"/>
        <v>615.35061984582433</v>
      </c>
      <c r="P110" s="52">
        <v>0</v>
      </c>
      <c r="Q110" s="52">
        <v>425</v>
      </c>
      <c r="R110" s="53">
        <f t="shared" si="13"/>
        <v>190</v>
      </c>
      <c r="S110" s="54">
        <f t="shared" si="14"/>
        <v>67887.460000000006</v>
      </c>
      <c r="T110" s="55">
        <f t="shared" si="15"/>
        <v>399.9026308192561</v>
      </c>
      <c r="U110" s="55">
        <f t="shared" si="19"/>
        <v>31.868091666443156</v>
      </c>
      <c r="V110" s="56">
        <f t="shared" si="20"/>
        <v>4.8982000000000001</v>
      </c>
      <c r="W110" s="45"/>
      <c r="X110" s="3" t="e">
        <f>VLOOKUP(B110,[1]DATA!$D$5:$DI$185,110,FALSE)</f>
        <v>#N/A</v>
      </c>
      <c r="Y110" s="5">
        <f t="shared" si="16"/>
        <v>60613.8</v>
      </c>
      <c r="Z110" s="57">
        <f t="shared" si="21"/>
        <v>7273.66</v>
      </c>
      <c r="AA110" s="10">
        <f t="shared" si="22"/>
        <v>67887.460000000006</v>
      </c>
      <c r="AB110" s="3" t="b">
        <f t="shared" si="17"/>
        <v>1</v>
      </c>
      <c r="AC110" s="3">
        <f t="shared" si="18"/>
        <v>0</v>
      </c>
      <c r="AD110" s="10">
        <f t="shared" si="23"/>
        <v>67887.460000000006</v>
      </c>
      <c r="AE110" s="62"/>
    </row>
    <row r="111" spans="1:31" ht="13.5" x14ac:dyDescent="0.3">
      <c r="A111" s="43" t="s">
        <v>264</v>
      </c>
      <c r="B111" s="44" t="s">
        <v>268</v>
      </c>
      <c r="C111" s="45" t="s">
        <v>269</v>
      </c>
      <c r="D111" s="43" t="s">
        <v>270</v>
      </c>
      <c r="E111" s="43">
        <v>12</v>
      </c>
      <c r="F111" s="46">
        <v>56.25</v>
      </c>
      <c r="G111" s="47">
        <v>63</v>
      </c>
      <c r="H111" s="47">
        <v>675</v>
      </c>
      <c r="I111" s="48">
        <v>756</v>
      </c>
      <c r="J111" s="45">
        <v>15</v>
      </c>
      <c r="K111" s="45">
        <v>25.89</v>
      </c>
      <c r="L111" s="49">
        <v>209.70999999999998</v>
      </c>
      <c r="M111" s="50"/>
      <c r="N111" s="49">
        <v>147</v>
      </c>
      <c r="O111" s="51">
        <f t="shared" si="12"/>
        <v>342.72234300000002</v>
      </c>
      <c r="P111" s="52">
        <v>0</v>
      </c>
      <c r="Q111" s="52">
        <v>343</v>
      </c>
      <c r="R111" s="53">
        <f t="shared" si="13"/>
        <v>0</v>
      </c>
      <c r="S111" s="54">
        <f t="shared" si="14"/>
        <v>0</v>
      </c>
      <c r="T111" s="55">
        <f t="shared" si="15"/>
        <v>329.01933333333335</v>
      </c>
      <c r="U111" s="55">
        <f t="shared" si="19"/>
        <v>47.067760240331893</v>
      </c>
      <c r="V111" s="56">
        <f t="shared" si="20"/>
        <v>0</v>
      </c>
      <c r="W111" s="45"/>
      <c r="X111" s="3" t="str">
        <f>VLOOKUP(B111,[1]DATA!$D$5:$DI$185,110,FALSE)</f>
        <v>B</v>
      </c>
      <c r="Y111" s="5">
        <f t="shared" si="16"/>
        <v>0</v>
      </c>
      <c r="Z111" s="57">
        <f t="shared" si="21"/>
        <v>0</v>
      </c>
      <c r="AA111" s="10">
        <f t="shared" si="22"/>
        <v>0</v>
      </c>
      <c r="AB111" s="3" t="b">
        <f t="shared" si="17"/>
        <v>1</v>
      </c>
      <c r="AC111" s="3">
        <f t="shared" si="18"/>
        <v>0</v>
      </c>
      <c r="AD111" s="10">
        <f t="shared" si="23"/>
        <v>0</v>
      </c>
    </row>
    <row r="112" spans="1:31" ht="13.5" x14ac:dyDescent="0.3">
      <c r="A112" s="43" t="s">
        <v>264</v>
      </c>
      <c r="B112" s="44" t="s">
        <v>271</v>
      </c>
      <c r="C112" s="45" t="s">
        <v>272</v>
      </c>
      <c r="D112" s="43" t="s">
        <v>273</v>
      </c>
      <c r="E112" s="43">
        <v>24</v>
      </c>
      <c r="F112" s="46">
        <v>30.8</v>
      </c>
      <c r="G112" s="47">
        <v>34.5</v>
      </c>
      <c r="H112" s="47">
        <v>739.2</v>
      </c>
      <c r="I112" s="48">
        <v>827.9</v>
      </c>
      <c r="J112" s="45">
        <v>20</v>
      </c>
      <c r="K112" s="45">
        <v>27.59</v>
      </c>
      <c r="L112" s="49">
        <v>1231.7480522046135</v>
      </c>
      <c r="M112" s="50"/>
      <c r="N112" s="49">
        <v>862</v>
      </c>
      <c r="O112" s="51">
        <f t="shared" si="12"/>
        <v>2011.5904571225658</v>
      </c>
      <c r="P112" s="52">
        <v>576</v>
      </c>
      <c r="Q112" s="52">
        <v>1031</v>
      </c>
      <c r="R112" s="53">
        <f t="shared" si="13"/>
        <v>405</v>
      </c>
      <c r="S112" s="54">
        <f t="shared" si="14"/>
        <v>335301.12</v>
      </c>
      <c r="T112" s="55">
        <f t="shared" si="15"/>
        <v>1524.883463186359</v>
      </c>
      <c r="U112" s="55">
        <f t="shared" si="19"/>
        <v>37.139497654339721</v>
      </c>
      <c r="V112" s="56">
        <f t="shared" si="20"/>
        <v>11.173950000000001</v>
      </c>
      <c r="W112" s="45"/>
      <c r="X112" s="3" t="str">
        <f>VLOOKUP(B112,[1]DATA!$D$5:$DI$185,110,FALSE)</f>
        <v>A</v>
      </c>
      <c r="Y112" s="5">
        <f t="shared" si="16"/>
        <v>299376</v>
      </c>
      <c r="Z112" s="57">
        <f t="shared" si="21"/>
        <v>35925.120000000003</v>
      </c>
      <c r="AA112" s="10">
        <f t="shared" si="22"/>
        <v>335301.12</v>
      </c>
      <c r="AB112" s="3" t="b">
        <f t="shared" si="17"/>
        <v>1</v>
      </c>
      <c r="AC112" s="3">
        <f t="shared" si="18"/>
        <v>0</v>
      </c>
      <c r="AD112" s="10">
        <f t="shared" si="23"/>
        <v>335301.12</v>
      </c>
    </row>
    <row r="113" spans="1:30" ht="13.5" x14ac:dyDescent="0.3">
      <c r="A113" s="43" t="s">
        <v>264</v>
      </c>
      <c r="B113" s="44" t="s">
        <v>274</v>
      </c>
      <c r="C113" s="45" t="s">
        <v>275</v>
      </c>
      <c r="D113" s="43" t="s">
        <v>36</v>
      </c>
      <c r="E113" s="43">
        <v>36</v>
      </c>
      <c r="F113" s="46">
        <v>17.54</v>
      </c>
      <c r="G113" s="47">
        <v>19.64</v>
      </c>
      <c r="H113" s="47">
        <v>631.44000000000005</v>
      </c>
      <c r="I113" s="48">
        <v>707.21</v>
      </c>
      <c r="J113" s="45">
        <v>24</v>
      </c>
      <c r="K113" s="45">
        <v>20.81</v>
      </c>
      <c r="L113" s="49">
        <v>1382.3226874125519</v>
      </c>
      <c r="M113" s="50"/>
      <c r="N113" s="49">
        <v>968</v>
      </c>
      <c r="O113" s="51">
        <f t="shared" si="12"/>
        <v>2258.1217641621347</v>
      </c>
      <c r="P113" s="52">
        <v>820</v>
      </c>
      <c r="Q113" s="52">
        <v>985</v>
      </c>
      <c r="R113" s="53">
        <f t="shared" si="13"/>
        <v>453</v>
      </c>
      <c r="S113" s="54">
        <f t="shared" si="14"/>
        <v>320367.40000000002</v>
      </c>
      <c r="T113" s="55">
        <f t="shared" si="15"/>
        <v>1712.8451541724964</v>
      </c>
      <c r="U113" s="55">
        <f t="shared" si="19"/>
        <v>37.173197758447131</v>
      </c>
      <c r="V113" s="56">
        <f t="shared" si="20"/>
        <v>9.4269300000000005</v>
      </c>
      <c r="W113" s="45"/>
      <c r="X113" s="3" t="str">
        <f>VLOOKUP(B113,[1]DATA!$D$5:$DI$185,110,FALSE)</f>
        <v>A</v>
      </c>
      <c r="Y113" s="5">
        <f t="shared" si="16"/>
        <v>286042.32</v>
      </c>
      <c r="Z113" s="57">
        <f t="shared" si="21"/>
        <v>34325.08</v>
      </c>
      <c r="AA113" s="10">
        <f t="shared" si="22"/>
        <v>320367.40000000002</v>
      </c>
      <c r="AB113" s="3" t="b">
        <f t="shared" si="17"/>
        <v>1</v>
      </c>
      <c r="AC113" s="3">
        <f t="shared" si="18"/>
        <v>0</v>
      </c>
      <c r="AD113" s="10">
        <f t="shared" si="23"/>
        <v>320367.40000000002</v>
      </c>
    </row>
    <row r="114" spans="1:30" ht="13.5" x14ac:dyDescent="0.3">
      <c r="A114" s="43" t="s">
        <v>264</v>
      </c>
      <c r="B114" s="44" t="s">
        <v>276</v>
      </c>
      <c r="C114" s="45" t="s">
        <v>277</v>
      </c>
      <c r="D114" s="43" t="s">
        <v>39</v>
      </c>
      <c r="E114" s="43">
        <v>48</v>
      </c>
      <c r="F114" s="46">
        <v>11.7</v>
      </c>
      <c r="G114" s="47">
        <v>13.1</v>
      </c>
      <c r="H114" s="47">
        <v>561.6</v>
      </c>
      <c r="I114" s="48">
        <v>628.99</v>
      </c>
      <c r="J114" s="45">
        <v>42</v>
      </c>
      <c r="K114" s="45">
        <v>14.37</v>
      </c>
      <c r="L114" s="49">
        <v>974.32495355159676</v>
      </c>
      <c r="M114" s="50"/>
      <c r="N114" s="49">
        <v>682</v>
      </c>
      <c r="O114" s="51">
        <f t="shared" si="12"/>
        <v>1591.3374791497054</v>
      </c>
      <c r="P114" s="52">
        <v>379</v>
      </c>
      <c r="Q114" s="52">
        <v>892</v>
      </c>
      <c r="R114" s="53">
        <f t="shared" si="13"/>
        <v>320</v>
      </c>
      <c r="S114" s="54">
        <f t="shared" si="14"/>
        <v>201277.44</v>
      </c>
      <c r="T114" s="55">
        <f t="shared" si="15"/>
        <v>1206.0450030965603</v>
      </c>
      <c r="U114" s="55">
        <f t="shared" si="19"/>
        <v>37.134787486463345</v>
      </c>
      <c r="V114" s="56">
        <f t="shared" si="20"/>
        <v>4.5983999999999998</v>
      </c>
      <c r="W114" s="45"/>
      <c r="X114" s="3" t="str">
        <f>VLOOKUP(B114,[1]DATA!$D$5:$DI$185,110,FALSE)</f>
        <v>A</v>
      </c>
      <c r="Y114" s="5">
        <f t="shared" si="16"/>
        <v>179712</v>
      </c>
      <c r="Z114" s="57">
        <f t="shared" si="21"/>
        <v>21565.439999999999</v>
      </c>
      <c r="AA114" s="10">
        <f t="shared" si="22"/>
        <v>201277.44</v>
      </c>
      <c r="AB114" s="3" t="b">
        <f t="shared" si="17"/>
        <v>1</v>
      </c>
      <c r="AC114" s="3">
        <f t="shared" si="18"/>
        <v>0</v>
      </c>
      <c r="AD114" s="10">
        <f t="shared" si="23"/>
        <v>201277.44</v>
      </c>
    </row>
    <row r="115" spans="1:30" ht="13.5" x14ac:dyDescent="0.3">
      <c r="A115" s="43" t="s">
        <v>264</v>
      </c>
      <c r="B115" s="44" t="s">
        <v>278</v>
      </c>
      <c r="C115" s="45" t="s">
        <v>279</v>
      </c>
      <c r="D115" s="43" t="s">
        <v>280</v>
      </c>
      <c r="E115" s="43">
        <v>72</v>
      </c>
      <c r="F115" s="46">
        <v>6.96</v>
      </c>
      <c r="G115" s="47">
        <v>7.8</v>
      </c>
      <c r="H115" s="47">
        <v>501.12</v>
      </c>
      <c r="I115" s="48">
        <v>561.25</v>
      </c>
      <c r="J115" s="45">
        <v>36</v>
      </c>
      <c r="K115" s="45">
        <v>8.99</v>
      </c>
      <c r="L115" s="49">
        <v>446.34916571345343</v>
      </c>
      <c r="M115" s="50"/>
      <c r="N115" s="49">
        <v>312</v>
      </c>
      <c r="O115" s="51">
        <f t="shared" si="12"/>
        <v>728.57767636036601</v>
      </c>
      <c r="P115" s="52">
        <v>259</v>
      </c>
      <c r="Q115" s="52">
        <v>410</v>
      </c>
      <c r="R115" s="53">
        <f t="shared" si="13"/>
        <v>60</v>
      </c>
      <c r="S115" s="54">
        <f t="shared" si="14"/>
        <v>33675.26</v>
      </c>
      <c r="T115" s="55">
        <f t="shared" si="15"/>
        <v>639.24338895243648</v>
      </c>
      <c r="U115" s="55">
        <f t="shared" si="19"/>
        <v>42.964797834716933</v>
      </c>
      <c r="V115" s="56">
        <f t="shared" si="20"/>
        <v>0.53939999999999999</v>
      </c>
      <c r="W115" s="45"/>
      <c r="X115" s="3" t="str">
        <f>VLOOKUP(B115,[1]DATA!$D$5:$DI$185,110,FALSE)</f>
        <v>A</v>
      </c>
      <c r="Y115" s="5">
        <f t="shared" si="16"/>
        <v>30067.200000000001</v>
      </c>
      <c r="Z115" s="57">
        <f t="shared" si="21"/>
        <v>3608.06</v>
      </c>
      <c r="AA115" s="10">
        <f t="shared" si="22"/>
        <v>33675.26</v>
      </c>
      <c r="AB115" s="3" t="b">
        <f t="shared" si="17"/>
        <v>1</v>
      </c>
      <c r="AC115" s="3">
        <f t="shared" si="18"/>
        <v>0</v>
      </c>
      <c r="AD115" s="10">
        <f t="shared" si="23"/>
        <v>33675.26</v>
      </c>
    </row>
    <row r="116" spans="1:30" ht="13.5" x14ac:dyDescent="0.3">
      <c r="A116" s="43" t="s">
        <v>264</v>
      </c>
      <c r="B116" s="44" t="s">
        <v>281</v>
      </c>
      <c r="C116" s="45" t="s">
        <v>282</v>
      </c>
      <c r="D116" s="71" t="s">
        <v>267</v>
      </c>
      <c r="E116" s="71">
        <v>3</v>
      </c>
      <c r="F116" s="46">
        <v>111.61</v>
      </c>
      <c r="G116" s="47">
        <v>125</v>
      </c>
      <c r="H116" s="47">
        <v>334.83</v>
      </c>
      <c r="I116" s="48">
        <v>375.01</v>
      </c>
      <c r="J116" s="45">
        <v>21</v>
      </c>
      <c r="K116" s="45">
        <v>25.78</v>
      </c>
      <c r="L116" s="49">
        <v>88.706664489914374</v>
      </c>
      <c r="M116" s="50"/>
      <c r="N116" s="49">
        <v>83</v>
      </c>
      <c r="O116" s="51">
        <f t="shared" si="12"/>
        <v>165.78992996843709</v>
      </c>
      <c r="P116" s="52">
        <v>38</v>
      </c>
      <c r="Q116" s="52">
        <v>72</v>
      </c>
      <c r="R116" s="53">
        <f t="shared" si="13"/>
        <v>56</v>
      </c>
      <c r="S116" s="54">
        <f t="shared" si="14"/>
        <v>21000.54</v>
      </c>
      <c r="T116" s="55">
        <f t="shared" si="15"/>
        <v>104.08622236733905</v>
      </c>
      <c r="U116" s="55">
        <f t="shared" si="19"/>
        <v>35.201263501179199</v>
      </c>
      <c r="V116" s="56">
        <f t="shared" si="20"/>
        <v>1.4436800000000001</v>
      </c>
      <c r="W116" s="45"/>
      <c r="X116" s="3" t="e">
        <f>VLOOKUP(B116,[1]DATA!$D$5:$DI$185,110,FALSE)</f>
        <v>#N/A</v>
      </c>
      <c r="Y116" s="5">
        <f t="shared" si="16"/>
        <v>18750.48</v>
      </c>
      <c r="Z116" s="57">
        <f t="shared" si="21"/>
        <v>2250.06</v>
      </c>
      <c r="AA116" s="10">
        <f t="shared" si="22"/>
        <v>21000.54</v>
      </c>
      <c r="AB116" s="3" t="b">
        <f t="shared" si="17"/>
        <v>1</v>
      </c>
      <c r="AC116" s="3">
        <f t="shared" si="18"/>
        <v>0</v>
      </c>
      <c r="AD116" s="10">
        <f t="shared" si="23"/>
        <v>21000.54</v>
      </c>
    </row>
    <row r="117" spans="1:30" ht="13.5" x14ac:dyDescent="0.3">
      <c r="A117" s="43" t="s">
        <v>264</v>
      </c>
      <c r="B117" s="44" t="s">
        <v>283</v>
      </c>
      <c r="C117" s="45" t="s">
        <v>284</v>
      </c>
      <c r="D117" s="43" t="s">
        <v>270</v>
      </c>
      <c r="E117" s="43">
        <v>12</v>
      </c>
      <c r="F117" s="46">
        <v>61.7</v>
      </c>
      <c r="G117" s="47">
        <v>69.099999999999994</v>
      </c>
      <c r="H117" s="47">
        <v>740.4</v>
      </c>
      <c r="I117" s="48">
        <v>829.25</v>
      </c>
      <c r="J117" s="45">
        <v>15</v>
      </c>
      <c r="K117" s="45">
        <v>25.89</v>
      </c>
      <c r="L117" s="49">
        <v>0</v>
      </c>
      <c r="M117" s="50"/>
      <c r="N117" s="49">
        <v>4</v>
      </c>
      <c r="O117" s="51">
        <f t="shared" si="12"/>
        <v>4</v>
      </c>
      <c r="P117" s="52">
        <v>73</v>
      </c>
      <c r="Q117" s="52">
        <v>0</v>
      </c>
      <c r="R117" s="53">
        <f t="shared" si="13"/>
        <v>0</v>
      </c>
      <c r="S117" s="54">
        <f t="shared" si="14"/>
        <v>0</v>
      </c>
      <c r="T117" s="55">
        <f t="shared" si="15"/>
        <v>73</v>
      </c>
      <c r="U117" s="55" t="str">
        <f t="shared" si="19"/>
        <v/>
      </c>
      <c r="V117" s="56">
        <f t="shared" si="20"/>
        <v>0</v>
      </c>
      <c r="W117" s="45"/>
      <c r="X117" s="3" t="str">
        <f>VLOOKUP(B117,[1]DATA!$D$5:$DI$185,110,FALSE)</f>
        <v>C</v>
      </c>
      <c r="Y117" s="5">
        <f t="shared" si="16"/>
        <v>0</v>
      </c>
      <c r="Z117" s="57">
        <f t="shared" si="21"/>
        <v>0</v>
      </c>
      <c r="AA117" s="10">
        <f t="shared" si="22"/>
        <v>0</v>
      </c>
      <c r="AB117" s="3" t="b">
        <f t="shared" si="17"/>
        <v>1</v>
      </c>
      <c r="AC117" s="3">
        <f t="shared" si="18"/>
        <v>0</v>
      </c>
      <c r="AD117" s="10">
        <f t="shared" si="23"/>
        <v>0</v>
      </c>
    </row>
    <row r="118" spans="1:30" ht="13.5" x14ac:dyDescent="0.3">
      <c r="A118" s="43" t="s">
        <v>264</v>
      </c>
      <c r="B118" s="44" t="s">
        <v>285</v>
      </c>
      <c r="C118" s="45" t="s">
        <v>286</v>
      </c>
      <c r="D118" s="43" t="s">
        <v>273</v>
      </c>
      <c r="E118" s="43">
        <v>24</v>
      </c>
      <c r="F118" s="46">
        <v>33.299999999999997</v>
      </c>
      <c r="G118" s="47">
        <v>37.299999999999997</v>
      </c>
      <c r="H118" s="47">
        <v>799.2</v>
      </c>
      <c r="I118" s="48">
        <v>895.1</v>
      </c>
      <c r="J118" s="45">
        <v>20</v>
      </c>
      <c r="K118" s="45">
        <v>27.59</v>
      </c>
      <c r="L118" s="49">
        <v>308.4013873351447</v>
      </c>
      <c r="M118" s="50"/>
      <c r="N118" s="49">
        <v>216</v>
      </c>
      <c r="O118" s="51">
        <f t="shared" si="12"/>
        <v>503.83101479989057</v>
      </c>
      <c r="P118" s="52">
        <v>144</v>
      </c>
      <c r="Q118" s="52">
        <v>326</v>
      </c>
      <c r="R118" s="53">
        <f t="shared" si="13"/>
        <v>34</v>
      </c>
      <c r="S118" s="54">
        <f t="shared" si="14"/>
        <v>30433.54</v>
      </c>
      <c r="T118" s="55">
        <f t="shared" si="15"/>
        <v>449.43990751099034</v>
      </c>
      <c r="U118" s="55">
        <f t="shared" si="19"/>
        <v>43.719638688516355</v>
      </c>
      <c r="V118" s="56">
        <f t="shared" si="20"/>
        <v>0.93805999999999989</v>
      </c>
      <c r="W118" s="45"/>
      <c r="X118" s="3" t="str">
        <f>VLOOKUP(B118,[1]DATA!$D$5:$DI$185,110,FALSE)</f>
        <v>A</v>
      </c>
      <c r="Y118" s="5">
        <f t="shared" si="16"/>
        <v>27172.799999999999</v>
      </c>
      <c r="Z118" s="57">
        <f t="shared" si="21"/>
        <v>3260.74</v>
      </c>
      <c r="AA118" s="10">
        <f t="shared" si="22"/>
        <v>30433.54</v>
      </c>
      <c r="AB118" s="3" t="b">
        <f t="shared" si="17"/>
        <v>1</v>
      </c>
      <c r="AC118" s="3">
        <f t="shared" si="18"/>
        <v>0</v>
      </c>
      <c r="AD118" s="10">
        <f t="shared" si="23"/>
        <v>30433.54</v>
      </c>
    </row>
    <row r="119" spans="1:30" ht="13.5" x14ac:dyDescent="0.3">
      <c r="A119" s="43" t="s">
        <v>264</v>
      </c>
      <c r="B119" s="44" t="s">
        <v>287</v>
      </c>
      <c r="C119" s="45" t="s">
        <v>288</v>
      </c>
      <c r="D119" s="43" t="s">
        <v>36</v>
      </c>
      <c r="E119" s="43">
        <v>36</v>
      </c>
      <c r="F119" s="46">
        <v>19.149999999999999</v>
      </c>
      <c r="G119" s="47">
        <v>21.45</v>
      </c>
      <c r="H119" s="47">
        <v>689.4</v>
      </c>
      <c r="I119" s="48">
        <v>772.13</v>
      </c>
      <c r="J119" s="45">
        <v>24</v>
      </c>
      <c r="K119" s="45">
        <v>20.81</v>
      </c>
      <c r="L119" s="49">
        <v>360.06873029210578</v>
      </c>
      <c r="M119" s="50"/>
      <c r="N119" s="49">
        <v>252</v>
      </c>
      <c r="O119" s="51">
        <f t="shared" si="12"/>
        <v>588.05214598162229</v>
      </c>
      <c r="P119" s="52">
        <v>50</v>
      </c>
      <c r="Q119" s="52">
        <v>399</v>
      </c>
      <c r="R119" s="53">
        <f t="shared" si="13"/>
        <v>139</v>
      </c>
      <c r="S119" s="54">
        <f t="shared" si="14"/>
        <v>107325.79</v>
      </c>
      <c r="T119" s="55">
        <f t="shared" si="15"/>
        <v>424.99541798052627</v>
      </c>
      <c r="U119" s="55">
        <f t="shared" si="19"/>
        <v>35.409524534586666</v>
      </c>
      <c r="V119" s="56">
        <f t="shared" si="20"/>
        <v>2.8925899999999998</v>
      </c>
      <c r="W119" s="45"/>
      <c r="X119" s="3" t="str">
        <f>VLOOKUP(B119,[1]DATA!$D$5:$DI$185,110,FALSE)</f>
        <v>A</v>
      </c>
      <c r="Y119" s="5">
        <f t="shared" si="16"/>
        <v>95826.6</v>
      </c>
      <c r="Z119" s="57">
        <f t="shared" si="21"/>
        <v>11499.19</v>
      </c>
      <c r="AA119" s="10">
        <f t="shared" si="22"/>
        <v>107325.79</v>
      </c>
      <c r="AB119" s="3" t="b">
        <f t="shared" si="17"/>
        <v>1</v>
      </c>
      <c r="AC119" s="3">
        <f t="shared" si="18"/>
        <v>0</v>
      </c>
      <c r="AD119" s="10">
        <f t="shared" si="23"/>
        <v>107325.79</v>
      </c>
    </row>
    <row r="120" spans="1:30" ht="13.5" x14ac:dyDescent="0.3">
      <c r="A120" s="43" t="s">
        <v>264</v>
      </c>
      <c r="B120" s="44" t="s">
        <v>289</v>
      </c>
      <c r="C120" s="45" t="s">
        <v>290</v>
      </c>
      <c r="D120" s="43" t="s">
        <v>39</v>
      </c>
      <c r="E120" s="43">
        <v>48</v>
      </c>
      <c r="F120" s="46">
        <v>12.14</v>
      </c>
      <c r="G120" s="47">
        <v>13.6</v>
      </c>
      <c r="H120" s="47">
        <v>582.72</v>
      </c>
      <c r="I120" s="48">
        <v>652.65</v>
      </c>
      <c r="J120" s="45">
        <v>42</v>
      </c>
      <c r="K120" s="45">
        <v>14.37</v>
      </c>
      <c r="L120" s="49">
        <v>299.43154921014292</v>
      </c>
      <c r="M120" s="50"/>
      <c r="N120" s="49">
        <v>210</v>
      </c>
      <c r="O120" s="51">
        <f t="shared" si="12"/>
        <v>489.45946487782641</v>
      </c>
      <c r="P120" s="52">
        <v>98</v>
      </c>
      <c r="Q120" s="52">
        <v>306</v>
      </c>
      <c r="R120" s="53">
        <f t="shared" si="13"/>
        <v>85</v>
      </c>
      <c r="S120" s="54">
        <f t="shared" si="14"/>
        <v>55474.94</v>
      </c>
      <c r="T120" s="55">
        <f t="shared" si="15"/>
        <v>384.03789671932378</v>
      </c>
      <c r="U120" s="55">
        <f t="shared" si="19"/>
        <v>38.476696700701055</v>
      </c>
      <c r="V120" s="56">
        <f t="shared" si="20"/>
        <v>1.2214500000000001</v>
      </c>
      <c r="W120" s="45"/>
      <c r="X120" s="3" t="str">
        <f>VLOOKUP(B120,[1]DATA!$D$5:$DI$185,110,FALSE)</f>
        <v>A</v>
      </c>
      <c r="Y120" s="5">
        <f t="shared" si="16"/>
        <v>49531.199999999997</v>
      </c>
      <c r="Z120" s="57">
        <f t="shared" si="21"/>
        <v>5943.74</v>
      </c>
      <c r="AA120" s="10">
        <f t="shared" si="22"/>
        <v>55474.94</v>
      </c>
      <c r="AB120" s="3" t="b">
        <f t="shared" si="17"/>
        <v>1</v>
      </c>
      <c r="AC120" s="3">
        <f t="shared" si="18"/>
        <v>0</v>
      </c>
      <c r="AD120" s="10">
        <f t="shared" si="23"/>
        <v>55474.94</v>
      </c>
    </row>
    <row r="121" spans="1:30" ht="13.5" x14ac:dyDescent="0.3">
      <c r="A121" s="43" t="s">
        <v>264</v>
      </c>
      <c r="B121" s="44" t="s">
        <v>291</v>
      </c>
      <c r="C121" s="45" t="s">
        <v>292</v>
      </c>
      <c r="D121" s="43" t="s">
        <v>280</v>
      </c>
      <c r="E121" s="43">
        <v>72</v>
      </c>
      <c r="F121" s="46">
        <v>7.28</v>
      </c>
      <c r="G121" s="47">
        <v>8.15</v>
      </c>
      <c r="H121" s="47">
        <v>524.16</v>
      </c>
      <c r="I121" s="48">
        <v>587.05999999999995</v>
      </c>
      <c r="J121" s="45">
        <v>36</v>
      </c>
      <c r="K121" s="45">
        <v>8.99</v>
      </c>
      <c r="L121" s="49">
        <v>131.61519935622457</v>
      </c>
      <c r="M121" s="50"/>
      <c r="N121" s="49">
        <v>123</v>
      </c>
      <c r="O121" s="51">
        <f t="shared" si="12"/>
        <v>245.8364655591644</v>
      </c>
      <c r="P121" s="52">
        <v>72</v>
      </c>
      <c r="Q121" s="52">
        <v>115</v>
      </c>
      <c r="R121" s="53">
        <f t="shared" si="13"/>
        <v>59</v>
      </c>
      <c r="S121" s="54">
        <f t="shared" si="14"/>
        <v>34636.49</v>
      </c>
      <c r="T121" s="55">
        <f t="shared" si="15"/>
        <v>178.2256533762517</v>
      </c>
      <c r="U121" s="55">
        <f t="shared" si="19"/>
        <v>40.624256373431407</v>
      </c>
      <c r="V121" s="56">
        <f t="shared" si="20"/>
        <v>0.53040999999999994</v>
      </c>
      <c r="W121" s="45"/>
      <c r="X121" s="3" t="str">
        <f>VLOOKUP(B121,[1]DATA!$D$5:$DI$185,110,FALSE)</f>
        <v>A</v>
      </c>
      <c r="Y121" s="5">
        <f t="shared" si="16"/>
        <v>30925.439999999999</v>
      </c>
      <c r="Z121" s="57">
        <f t="shared" si="21"/>
        <v>3711.05</v>
      </c>
      <c r="AA121" s="10">
        <f t="shared" si="22"/>
        <v>34636.49</v>
      </c>
      <c r="AB121" s="3" t="b">
        <f t="shared" si="17"/>
        <v>1</v>
      </c>
      <c r="AC121" s="3">
        <f t="shared" si="18"/>
        <v>0</v>
      </c>
      <c r="AD121" s="10">
        <f t="shared" si="23"/>
        <v>34636.49</v>
      </c>
    </row>
    <row r="122" spans="1:30" ht="13.5" x14ac:dyDescent="0.3">
      <c r="A122" s="43" t="s">
        <v>264</v>
      </c>
      <c r="B122" s="44" t="s">
        <v>293</v>
      </c>
      <c r="C122" s="45" t="s">
        <v>294</v>
      </c>
      <c r="D122" s="43" t="s">
        <v>267</v>
      </c>
      <c r="E122" s="43">
        <v>3</v>
      </c>
      <c r="F122" s="46">
        <v>111.61</v>
      </c>
      <c r="G122" s="47">
        <v>125</v>
      </c>
      <c r="H122" s="47">
        <v>334.83</v>
      </c>
      <c r="I122" s="48">
        <v>375.01</v>
      </c>
      <c r="J122" s="45">
        <v>21</v>
      </c>
      <c r="K122" s="45">
        <v>25.78</v>
      </c>
      <c r="L122" s="49">
        <v>109.68688325351907</v>
      </c>
      <c r="M122" s="50"/>
      <c r="N122" s="49">
        <v>102</v>
      </c>
      <c r="O122" s="51">
        <f t="shared" si="12"/>
        <v>204.37076814050937</v>
      </c>
      <c r="P122" s="52">
        <v>120</v>
      </c>
      <c r="Q122" s="52">
        <v>38</v>
      </c>
      <c r="R122" s="53">
        <f t="shared" si="13"/>
        <v>46</v>
      </c>
      <c r="S122" s="54">
        <f t="shared" si="14"/>
        <v>17250.439999999999</v>
      </c>
      <c r="T122" s="55">
        <f t="shared" si="15"/>
        <v>150.68754111643207</v>
      </c>
      <c r="U122" s="55">
        <f t="shared" si="19"/>
        <v>41.213918195163295</v>
      </c>
      <c r="V122" s="56">
        <f t="shared" si="20"/>
        <v>1.18588</v>
      </c>
      <c r="W122" s="45"/>
      <c r="X122" s="3" t="e">
        <f>VLOOKUP(B122,[1]DATA!$D$5:$DI$185,110,FALSE)</f>
        <v>#N/A</v>
      </c>
      <c r="Y122" s="5">
        <f t="shared" si="16"/>
        <v>15402.18</v>
      </c>
      <c r="Z122" s="57">
        <f t="shared" si="21"/>
        <v>1848.26</v>
      </c>
      <c r="AA122" s="10">
        <f t="shared" si="22"/>
        <v>17250.439999999999</v>
      </c>
      <c r="AB122" s="3" t="b">
        <f t="shared" si="17"/>
        <v>1</v>
      </c>
      <c r="AC122" s="3">
        <f t="shared" si="18"/>
        <v>0</v>
      </c>
      <c r="AD122" s="10">
        <f t="shared" si="23"/>
        <v>17250.439999999999</v>
      </c>
    </row>
    <row r="123" spans="1:30" ht="13.5" x14ac:dyDescent="0.3">
      <c r="A123" s="43" t="s">
        <v>264</v>
      </c>
      <c r="B123" s="44" t="s">
        <v>295</v>
      </c>
      <c r="C123" s="45" t="s">
        <v>296</v>
      </c>
      <c r="D123" s="43" t="s">
        <v>270</v>
      </c>
      <c r="E123" s="43">
        <v>12</v>
      </c>
      <c r="F123" s="46">
        <v>61.7</v>
      </c>
      <c r="G123" s="47">
        <v>69.099999999999994</v>
      </c>
      <c r="H123" s="47">
        <v>740.4</v>
      </c>
      <c r="I123" s="48">
        <v>829.25</v>
      </c>
      <c r="J123" s="45">
        <v>15</v>
      </c>
      <c r="K123" s="45">
        <v>25.89</v>
      </c>
      <c r="L123" s="49">
        <v>17.985547177702063</v>
      </c>
      <c r="M123" s="50"/>
      <c r="N123" s="49">
        <v>13</v>
      </c>
      <c r="O123" s="51">
        <f t="shared" si="12"/>
        <v>29.785911180949334</v>
      </c>
      <c r="P123" s="52">
        <v>6</v>
      </c>
      <c r="Q123" s="52">
        <v>30</v>
      </c>
      <c r="R123" s="53">
        <f t="shared" si="13"/>
        <v>0</v>
      </c>
      <c r="S123" s="54">
        <f t="shared" si="14"/>
        <v>0</v>
      </c>
      <c r="T123" s="55">
        <f t="shared" si="15"/>
        <v>34.80096352148653</v>
      </c>
      <c r="U123" s="55">
        <f t="shared" si="19"/>
        <v>58.048214787646344</v>
      </c>
      <c r="V123" s="56">
        <f t="shared" si="20"/>
        <v>0</v>
      </c>
      <c r="W123" s="45"/>
      <c r="X123" s="3" t="str">
        <f>VLOOKUP(B123,[1]DATA!$D$5:$DI$185,110,FALSE)</f>
        <v>C</v>
      </c>
      <c r="Y123" s="5">
        <f t="shared" si="16"/>
        <v>0</v>
      </c>
      <c r="Z123" s="57">
        <f t="shared" si="21"/>
        <v>0</v>
      </c>
      <c r="AA123" s="10">
        <f t="shared" si="22"/>
        <v>0</v>
      </c>
      <c r="AB123" s="3" t="b">
        <f t="shared" si="17"/>
        <v>1</v>
      </c>
      <c r="AC123" s="3">
        <f t="shared" si="18"/>
        <v>0</v>
      </c>
      <c r="AD123" s="10">
        <f t="shared" si="23"/>
        <v>0</v>
      </c>
    </row>
    <row r="124" spans="1:30" ht="13.5" x14ac:dyDescent="0.3">
      <c r="A124" s="43" t="s">
        <v>264</v>
      </c>
      <c r="B124" s="44" t="s">
        <v>297</v>
      </c>
      <c r="C124" s="45" t="s">
        <v>298</v>
      </c>
      <c r="D124" s="43" t="s">
        <v>273</v>
      </c>
      <c r="E124" s="43">
        <v>24</v>
      </c>
      <c r="F124" s="46">
        <v>33.299999999999997</v>
      </c>
      <c r="G124" s="47">
        <v>37.299999999999997</v>
      </c>
      <c r="H124" s="47">
        <v>799.2</v>
      </c>
      <c r="I124" s="48">
        <v>895.1</v>
      </c>
      <c r="J124" s="45">
        <v>20</v>
      </c>
      <c r="K124" s="45">
        <v>27.59</v>
      </c>
      <c r="L124" s="49">
        <v>70.063602048659462</v>
      </c>
      <c r="M124" s="50"/>
      <c r="N124" s="49">
        <v>65</v>
      </c>
      <c r="O124" s="51">
        <f t="shared" si="12"/>
        <v>130.3903597920139</v>
      </c>
      <c r="P124" s="52">
        <v>0</v>
      </c>
      <c r="Q124" s="52">
        <v>110</v>
      </c>
      <c r="R124" s="53">
        <f t="shared" si="13"/>
        <v>20</v>
      </c>
      <c r="S124" s="54">
        <f t="shared" si="14"/>
        <v>17902.080000000002</v>
      </c>
      <c r="T124" s="55">
        <f t="shared" si="15"/>
        <v>105.32909319675603</v>
      </c>
      <c r="U124" s="55">
        <f t="shared" si="19"/>
        <v>45.100061993788678</v>
      </c>
      <c r="V124" s="56">
        <f t="shared" si="20"/>
        <v>0.55179999999999996</v>
      </c>
      <c r="W124" s="45"/>
      <c r="X124" s="3" t="str">
        <f>VLOOKUP(B124,[1]DATA!$D$5:$DI$185,110,FALSE)</f>
        <v>B</v>
      </c>
      <c r="Y124" s="5">
        <f t="shared" si="16"/>
        <v>15984</v>
      </c>
      <c r="Z124" s="57">
        <f t="shared" si="21"/>
        <v>1918.08</v>
      </c>
      <c r="AA124" s="10">
        <f t="shared" si="22"/>
        <v>17902.080000000002</v>
      </c>
      <c r="AB124" s="3" t="b">
        <f t="shared" si="17"/>
        <v>1</v>
      </c>
      <c r="AC124" s="3">
        <f t="shared" si="18"/>
        <v>0</v>
      </c>
      <c r="AD124" s="10">
        <f t="shared" si="23"/>
        <v>17902.080000000002</v>
      </c>
    </row>
    <row r="125" spans="1:30" ht="13.5" x14ac:dyDescent="0.3">
      <c r="A125" s="43" t="s">
        <v>264</v>
      </c>
      <c r="B125" s="44" t="s">
        <v>299</v>
      </c>
      <c r="C125" s="45" t="s">
        <v>300</v>
      </c>
      <c r="D125" s="43" t="s">
        <v>36</v>
      </c>
      <c r="E125" s="43">
        <v>36</v>
      </c>
      <c r="F125" s="46">
        <v>19.149999999999999</v>
      </c>
      <c r="G125" s="47">
        <v>21.45</v>
      </c>
      <c r="H125" s="47">
        <v>689.4</v>
      </c>
      <c r="I125" s="48">
        <v>772.13</v>
      </c>
      <c r="J125" s="45">
        <v>24</v>
      </c>
      <c r="K125" s="45">
        <v>20.81</v>
      </c>
      <c r="L125" s="49">
        <v>101.93075922261679</v>
      </c>
      <c r="M125" s="50"/>
      <c r="N125" s="49">
        <v>95</v>
      </c>
      <c r="O125" s="51">
        <f t="shared" si="12"/>
        <v>190.13197758246827</v>
      </c>
      <c r="P125" s="52">
        <v>54</v>
      </c>
      <c r="Q125" s="52">
        <v>88</v>
      </c>
      <c r="R125" s="53">
        <f t="shared" si="13"/>
        <v>48</v>
      </c>
      <c r="S125" s="54">
        <f t="shared" si="14"/>
        <v>37062.14</v>
      </c>
      <c r="T125" s="55">
        <f t="shared" si="15"/>
        <v>135.20461605182555</v>
      </c>
      <c r="U125" s="55">
        <f t="shared" si="19"/>
        <v>39.793076324450404</v>
      </c>
      <c r="V125" s="56">
        <f t="shared" si="20"/>
        <v>0.99887999999999988</v>
      </c>
      <c r="W125" s="63"/>
      <c r="X125" s="3" t="str">
        <f>VLOOKUP(B125,[1]DATA!$D$5:$DI$185,110,FALSE)</f>
        <v>B</v>
      </c>
      <c r="Y125" s="5">
        <f t="shared" si="16"/>
        <v>33091.199999999997</v>
      </c>
      <c r="Z125" s="57">
        <f t="shared" si="21"/>
        <v>3970.94</v>
      </c>
      <c r="AA125" s="10">
        <f t="shared" si="22"/>
        <v>37062.14</v>
      </c>
      <c r="AB125" s="3" t="b">
        <f t="shared" si="17"/>
        <v>1</v>
      </c>
      <c r="AC125" s="3">
        <f t="shared" si="18"/>
        <v>0</v>
      </c>
      <c r="AD125" s="10">
        <f t="shared" si="23"/>
        <v>37062.14</v>
      </c>
    </row>
    <row r="126" spans="1:30" ht="13.5" x14ac:dyDescent="0.3">
      <c r="A126" s="43" t="s">
        <v>264</v>
      </c>
      <c r="B126" s="44" t="s">
        <v>301</v>
      </c>
      <c r="C126" s="45" t="s">
        <v>302</v>
      </c>
      <c r="D126" s="43" t="s">
        <v>39</v>
      </c>
      <c r="E126" s="43">
        <v>48</v>
      </c>
      <c r="F126" s="46">
        <v>12.14</v>
      </c>
      <c r="G126" s="47">
        <v>13.6</v>
      </c>
      <c r="H126" s="47">
        <v>582.72</v>
      </c>
      <c r="I126" s="48">
        <v>652.65</v>
      </c>
      <c r="J126" s="45">
        <v>42</v>
      </c>
      <c r="K126" s="45">
        <v>14.37</v>
      </c>
      <c r="L126" s="49">
        <v>98.937089216642036</v>
      </c>
      <c r="M126" s="50"/>
      <c r="N126" s="49">
        <v>92</v>
      </c>
      <c r="O126" s="51">
        <f t="shared" si="12"/>
        <v>184.337985365892</v>
      </c>
      <c r="P126" s="52">
        <v>29</v>
      </c>
      <c r="Q126" s="52">
        <v>135</v>
      </c>
      <c r="R126" s="53">
        <f t="shared" si="13"/>
        <v>20</v>
      </c>
      <c r="S126" s="54">
        <f t="shared" si="14"/>
        <v>13052.93</v>
      </c>
      <c r="T126" s="55">
        <f t="shared" si="15"/>
        <v>157.40419405222386</v>
      </c>
      <c r="U126" s="55">
        <f t="shared" si="19"/>
        <v>47.728570336516583</v>
      </c>
      <c r="V126" s="56">
        <f t="shared" si="20"/>
        <v>0.28739999999999999</v>
      </c>
      <c r="W126" s="45"/>
      <c r="X126" s="3" t="str">
        <f>VLOOKUP(B126,[1]DATA!$D$5:$DI$185,110,FALSE)</f>
        <v>B</v>
      </c>
      <c r="Y126" s="5">
        <f t="shared" si="16"/>
        <v>11654.4</v>
      </c>
      <c r="Z126" s="57">
        <f t="shared" si="21"/>
        <v>1398.53</v>
      </c>
      <c r="AA126" s="10">
        <f t="shared" si="22"/>
        <v>13052.93</v>
      </c>
      <c r="AB126" s="3" t="b">
        <f t="shared" si="17"/>
        <v>1</v>
      </c>
      <c r="AC126" s="3">
        <f t="shared" si="18"/>
        <v>0</v>
      </c>
      <c r="AD126" s="10">
        <f t="shared" si="23"/>
        <v>13052.93</v>
      </c>
    </row>
    <row r="127" spans="1:30" ht="13.5" x14ac:dyDescent="0.3">
      <c r="A127" s="43" t="s">
        <v>264</v>
      </c>
      <c r="B127" s="44" t="s">
        <v>303</v>
      </c>
      <c r="C127" s="45" t="s">
        <v>304</v>
      </c>
      <c r="D127" s="43" t="s">
        <v>280</v>
      </c>
      <c r="E127" s="43">
        <v>72</v>
      </c>
      <c r="F127" s="46">
        <v>7.28</v>
      </c>
      <c r="G127" s="47">
        <v>8.15</v>
      </c>
      <c r="H127" s="47">
        <v>524.16</v>
      </c>
      <c r="I127" s="48">
        <v>587.05999999999995</v>
      </c>
      <c r="J127" s="45">
        <v>36</v>
      </c>
      <c r="K127" s="45">
        <v>8.99</v>
      </c>
      <c r="L127" s="49">
        <v>40.476150777799049</v>
      </c>
      <c r="M127" s="50"/>
      <c r="N127" s="49">
        <v>38</v>
      </c>
      <c r="O127" s="51">
        <f t="shared" si="12"/>
        <v>75.776391520919844</v>
      </c>
      <c r="P127" s="52">
        <v>25</v>
      </c>
      <c r="Q127" s="52">
        <v>43</v>
      </c>
      <c r="R127" s="53">
        <f t="shared" si="13"/>
        <v>8</v>
      </c>
      <c r="S127" s="54">
        <f t="shared" si="14"/>
        <v>4696.47</v>
      </c>
      <c r="T127" s="55">
        <f t="shared" si="15"/>
        <v>65.301589948146727</v>
      </c>
      <c r="U127" s="55">
        <f t="shared" si="19"/>
        <v>48.400049431551402</v>
      </c>
      <c r="V127" s="56">
        <f t="shared" si="20"/>
        <v>7.1919999999999998E-2</v>
      </c>
      <c r="W127" s="45"/>
      <c r="X127" s="3" t="str">
        <f>VLOOKUP(B127,[1]DATA!$D$5:$DI$185,110,FALSE)</f>
        <v>B</v>
      </c>
      <c r="Y127" s="5">
        <f t="shared" si="16"/>
        <v>4193.28</v>
      </c>
      <c r="Z127" s="57">
        <f t="shared" si="21"/>
        <v>503.19</v>
      </c>
      <c r="AA127" s="10">
        <f t="shared" si="22"/>
        <v>4696.47</v>
      </c>
      <c r="AB127" s="3" t="b">
        <f t="shared" si="17"/>
        <v>1</v>
      </c>
      <c r="AC127" s="3">
        <f t="shared" si="18"/>
        <v>0</v>
      </c>
      <c r="AD127" s="10">
        <f t="shared" si="23"/>
        <v>4696.47</v>
      </c>
    </row>
    <row r="128" spans="1:30" ht="13.5" x14ac:dyDescent="0.3">
      <c r="A128" s="43" t="s">
        <v>264</v>
      </c>
      <c r="B128" s="44" t="s">
        <v>305</v>
      </c>
      <c r="C128" s="45" t="s">
        <v>306</v>
      </c>
      <c r="D128" s="43" t="s">
        <v>267</v>
      </c>
      <c r="E128" s="43">
        <v>3</v>
      </c>
      <c r="F128" s="46">
        <v>111.61</v>
      </c>
      <c r="G128" s="47">
        <v>125</v>
      </c>
      <c r="H128" s="47">
        <v>334.83</v>
      </c>
      <c r="I128" s="48">
        <v>375.01</v>
      </c>
      <c r="J128" s="45">
        <v>21</v>
      </c>
      <c r="K128" s="45">
        <v>25.78</v>
      </c>
      <c r="L128" s="49">
        <v>139.46000217675228</v>
      </c>
      <c r="M128" s="50"/>
      <c r="N128" s="49">
        <v>130</v>
      </c>
      <c r="O128" s="51">
        <f t="shared" si="12"/>
        <v>260.1580200315629</v>
      </c>
      <c r="P128" s="52">
        <v>38</v>
      </c>
      <c r="Q128" s="52">
        <v>173</v>
      </c>
      <c r="R128" s="53">
        <f t="shared" si="13"/>
        <v>49</v>
      </c>
      <c r="S128" s="54">
        <f t="shared" si="14"/>
        <v>18375.47</v>
      </c>
      <c r="T128" s="55">
        <f t="shared" si="15"/>
        <v>201.70266652154984</v>
      </c>
      <c r="U128" s="55">
        <f t="shared" si="19"/>
        <v>43.389358247516206</v>
      </c>
      <c r="V128" s="56">
        <f t="shared" si="20"/>
        <v>1.26322</v>
      </c>
      <c r="W128" s="45"/>
      <c r="X128" s="3" t="e">
        <f>VLOOKUP(B128,[1]DATA!$D$5:$DI$185,110,FALSE)</f>
        <v>#N/A</v>
      </c>
      <c r="Y128" s="5">
        <f t="shared" si="16"/>
        <v>16406.669999999998</v>
      </c>
      <c r="Z128" s="57">
        <f t="shared" si="21"/>
        <v>1968.8</v>
      </c>
      <c r="AA128" s="10">
        <f t="shared" si="22"/>
        <v>18375.47</v>
      </c>
      <c r="AB128" s="3" t="b">
        <f t="shared" si="17"/>
        <v>1</v>
      </c>
      <c r="AC128" s="3">
        <f t="shared" si="18"/>
        <v>0</v>
      </c>
      <c r="AD128" s="10">
        <f t="shared" si="23"/>
        <v>18375.47</v>
      </c>
    </row>
    <row r="129" spans="1:30" ht="13.5" x14ac:dyDescent="0.3">
      <c r="A129" s="43" t="s">
        <v>264</v>
      </c>
      <c r="B129" s="44" t="s">
        <v>307</v>
      </c>
      <c r="C129" s="45" t="s">
        <v>308</v>
      </c>
      <c r="D129" s="43" t="s">
        <v>270</v>
      </c>
      <c r="E129" s="43">
        <v>12</v>
      </c>
      <c r="F129" s="46">
        <v>61.7</v>
      </c>
      <c r="G129" s="47">
        <v>69.099999999999994</v>
      </c>
      <c r="H129" s="47">
        <v>740.4</v>
      </c>
      <c r="I129" s="48">
        <v>829.25</v>
      </c>
      <c r="J129" s="45">
        <v>15</v>
      </c>
      <c r="K129" s="45">
        <v>25.89</v>
      </c>
      <c r="L129" s="49">
        <v>31.498878624993338</v>
      </c>
      <c r="M129" s="50"/>
      <c r="N129" s="49">
        <v>29</v>
      </c>
      <c r="O129" s="51">
        <f t="shared" si="12"/>
        <v>58.397903420706285</v>
      </c>
      <c r="P129" s="52">
        <v>16</v>
      </c>
      <c r="Q129" s="52">
        <v>38</v>
      </c>
      <c r="R129" s="53">
        <f t="shared" si="13"/>
        <v>4</v>
      </c>
      <c r="S129" s="54">
        <f t="shared" si="14"/>
        <v>3316.99</v>
      </c>
      <c r="T129" s="55">
        <f t="shared" si="15"/>
        <v>51.90007475833378</v>
      </c>
      <c r="U129" s="55">
        <f t="shared" si="19"/>
        <v>49.43040231008677</v>
      </c>
      <c r="V129" s="56">
        <f t="shared" si="20"/>
        <v>0.10356</v>
      </c>
      <c r="W129" s="45"/>
      <c r="X129" s="3" t="str">
        <f>VLOOKUP(B129,[1]DATA!$D$5:$DI$185,110,FALSE)</f>
        <v>C</v>
      </c>
      <c r="Y129" s="5">
        <f t="shared" si="16"/>
        <v>2961.6</v>
      </c>
      <c r="Z129" s="57">
        <f t="shared" si="21"/>
        <v>355.39</v>
      </c>
      <c r="AA129" s="10">
        <f t="shared" si="22"/>
        <v>3316.99</v>
      </c>
      <c r="AB129" s="3" t="b">
        <f t="shared" si="17"/>
        <v>1</v>
      </c>
      <c r="AC129" s="3">
        <f t="shared" si="18"/>
        <v>0</v>
      </c>
      <c r="AD129" s="10">
        <f t="shared" si="23"/>
        <v>3316.99</v>
      </c>
    </row>
    <row r="130" spans="1:30" ht="13.5" x14ac:dyDescent="0.3">
      <c r="A130" s="43" t="s">
        <v>264</v>
      </c>
      <c r="B130" s="44" t="s">
        <v>309</v>
      </c>
      <c r="C130" s="45" t="s">
        <v>310</v>
      </c>
      <c r="D130" s="43" t="s">
        <v>273</v>
      </c>
      <c r="E130" s="43">
        <v>24</v>
      </c>
      <c r="F130" s="46">
        <v>33.299999999999997</v>
      </c>
      <c r="G130" s="47">
        <v>37.299999999999997</v>
      </c>
      <c r="H130" s="47">
        <v>799.2</v>
      </c>
      <c r="I130" s="48">
        <v>895.1</v>
      </c>
      <c r="J130" s="45">
        <v>20</v>
      </c>
      <c r="K130" s="45">
        <v>27.59</v>
      </c>
      <c r="L130" s="49">
        <v>129.42430918624382</v>
      </c>
      <c r="M130" s="50"/>
      <c r="N130" s="49">
        <v>121</v>
      </c>
      <c r="O130" s="51">
        <f t="shared" si="12"/>
        <v>241.79170776352134</v>
      </c>
      <c r="P130" s="52">
        <v>52</v>
      </c>
      <c r="Q130" s="52">
        <v>163</v>
      </c>
      <c r="R130" s="53">
        <f t="shared" si="13"/>
        <v>27</v>
      </c>
      <c r="S130" s="54">
        <f t="shared" si="14"/>
        <v>24167.81</v>
      </c>
      <c r="T130" s="55">
        <f t="shared" si="15"/>
        <v>206.37171272091709</v>
      </c>
      <c r="U130" s="55">
        <f t="shared" si="19"/>
        <v>47.836078249553097</v>
      </c>
      <c r="V130" s="56">
        <f t="shared" si="20"/>
        <v>0.74492999999999998</v>
      </c>
      <c r="W130" s="45"/>
      <c r="X130" s="3" t="str">
        <f>VLOOKUP(B130,[1]DATA!$D$5:$DI$185,110,FALSE)</f>
        <v>B</v>
      </c>
      <c r="Y130" s="5">
        <f t="shared" si="16"/>
        <v>21578.400000000001</v>
      </c>
      <c r="Z130" s="57">
        <f t="shared" si="21"/>
        <v>2589.41</v>
      </c>
      <c r="AA130" s="10">
        <f t="shared" si="22"/>
        <v>24167.81</v>
      </c>
      <c r="AB130" s="3" t="b">
        <f t="shared" si="17"/>
        <v>1</v>
      </c>
      <c r="AC130" s="3">
        <f t="shared" si="18"/>
        <v>0</v>
      </c>
      <c r="AD130" s="10">
        <f t="shared" si="23"/>
        <v>24167.81</v>
      </c>
    </row>
    <row r="131" spans="1:30" ht="13.5" x14ac:dyDescent="0.3">
      <c r="A131" s="43" t="s">
        <v>264</v>
      </c>
      <c r="B131" s="44" t="s">
        <v>311</v>
      </c>
      <c r="C131" s="45" t="s">
        <v>312</v>
      </c>
      <c r="D131" s="43" t="s">
        <v>36</v>
      </c>
      <c r="E131" s="43">
        <v>36</v>
      </c>
      <c r="F131" s="46">
        <v>19.149999999999999</v>
      </c>
      <c r="G131" s="47">
        <v>21.45</v>
      </c>
      <c r="H131" s="47">
        <v>689.4</v>
      </c>
      <c r="I131" s="48">
        <v>772.13</v>
      </c>
      <c r="J131" s="45">
        <v>24</v>
      </c>
      <c r="K131" s="45">
        <v>20.81</v>
      </c>
      <c r="L131" s="49">
        <v>169.45762068685133</v>
      </c>
      <c r="M131" s="50"/>
      <c r="N131" s="49">
        <v>119</v>
      </c>
      <c r="O131" s="51">
        <f t="shared" si="12"/>
        <v>277.15479738703834</v>
      </c>
      <c r="P131" s="52">
        <v>23</v>
      </c>
      <c r="Q131" s="52">
        <v>224</v>
      </c>
      <c r="R131" s="53">
        <f t="shared" si="13"/>
        <v>30</v>
      </c>
      <c r="S131" s="54">
        <f t="shared" si="14"/>
        <v>23163.84</v>
      </c>
      <c r="T131" s="55">
        <f t="shared" si="15"/>
        <v>235.70282528754325</v>
      </c>
      <c r="U131" s="55">
        <f t="shared" si="19"/>
        <v>41.727747208803827</v>
      </c>
      <c r="V131" s="56">
        <f t="shared" si="20"/>
        <v>0.62429999999999997</v>
      </c>
      <c r="W131" s="45"/>
      <c r="X131" s="3" t="str">
        <f>VLOOKUP(B131,[1]DATA!$D$5:$DI$185,110,FALSE)</f>
        <v>A</v>
      </c>
      <c r="Y131" s="5">
        <f t="shared" si="16"/>
        <v>20682</v>
      </c>
      <c r="Z131" s="57">
        <f t="shared" si="21"/>
        <v>2481.84</v>
      </c>
      <c r="AA131" s="10">
        <f t="shared" si="22"/>
        <v>23163.84</v>
      </c>
      <c r="AB131" s="3" t="b">
        <f t="shared" si="17"/>
        <v>1</v>
      </c>
      <c r="AC131" s="3">
        <f t="shared" si="18"/>
        <v>0</v>
      </c>
      <c r="AD131" s="10">
        <f t="shared" si="23"/>
        <v>23163.84</v>
      </c>
    </row>
    <row r="132" spans="1:30" ht="13.5" x14ac:dyDescent="0.3">
      <c r="A132" s="43" t="s">
        <v>264</v>
      </c>
      <c r="B132" s="44" t="s">
        <v>313</v>
      </c>
      <c r="C132" s="45" t="s">
        <v>314</v>
      </c>
      <c r="D132" s="43" t="s">
        <v>39</v>
      </c>
      <c r="E132" s="43">
        <v>48</v>
      </c>
      <c r="F132" s="46">
        <v>12.14</v>
      </c>
      <c r="G132" s="47">
        <v>13.6</v>
      </c>
      <c r="H132" s="47">
        <v>582.72</v>
      </c>
      <c r="I132" s="48">
        <v>652.65</v>
      </c>
      <c r="J132" s="45">
        <v>42</v>
      </c>
      <c r="K132" s="45">
        <v>14.37</v>
      </c>
      <c r="L132" s="49">
        <v>148.508344077906</v>
      </c>
      <c r="M132" s="50"/>
      <c r="N132" s="49">
        <v>139</v>
      </c>
      <c r="O132" s="51">
        <f t="shared" si="12"/>
        <v>277.60283752790968</v>
      </c>
      <c r="P132" s="52">
        <v>53</v>
      </c>
      <c r="Q132" s="52">
        <v>204</v>
      </c>
      <c r="R132" s="53">
        <f t="shared" si="13"/>
        <v>21</v>
      </c>
      <c r="S132" s="54">
        <f t="shared" si="14"/>
        <v>13705.57</v>
      </c>
      <c r="T132" s="55">
        <f t="shared" si="15"/>
        <v>247.09944372813959</v>
      </c>
      <c r="U132" s="55">
        <f t="shared" si="19"/>
        <v>49.916274791640056</v>
      </c>
      <c r="V132" s="56">
        <f t="shared" si="20"/>
        <v>0.30176999999999998</v>
      </c>
      <c r="W132" s="45"/>
      <c r="X132" s="3" t="str">
        <f>VLOOKUP(B132,[1]DATA!$D$5:$DI$185,110,FALSE)</f>
        <v>A</v>
      </c>
      <c r="Y132" s="5">
        <f t="shared" si="16"/>
        <v>12237.12</v>
      </c>
      <c r="Z132" s="57">
        <f t="shared" si="21"/>
        <v>1468.45</v>
      </c>
      <c r="AA132" s="10">
        <f t="shared" si="22"/>
        <v>13705.57</v>
      </c>
      <c r="AB132" s="3" t="b">
        <f t="shared" si="17"/>
        <v>1</v>
      </c>
      <c r="AC132" s="3">
        <f t="shared" si="18"/>
        <v>0</v>
      </c>
      <c r="AD132" s="10">
        <f t="shared" si="23"/>
        <v>13705.57</v>
      </c>
    </row>
    <row r="133" spans="1:30" ht="13.5" x14ac:dyDescent="0.3">
      <c r="A133" s="43" t="s">
        <v>264</v>
      </c>
      <c r="B133" s="44" t="s">
        <v>315</v>
      </c>
      <c r="C133" s="45" t="s">
        <v>316</v>
      </c>
      <c r="D133" s="43" t="s">
        <v>280</v>
      </c>
      <c r="E133" s="43">
        <v>72</v>
      </c>
      <c r="F133" s="46">
        <v>7.28</v>
      </c>
      <c r="G133" s="47">
        <v>8.15</v>
      </c>
      <c r="H133" s="47">
        <v>524.16</v>
      </c>
      <c r="I133" s="48">
        <v>587.05999999999995</v>
      </c>
      <c r="J133" s="45">
        <v>36</v>
      </c>
      <c r="K133" s="45">
        <v>8.99</v>
      </c>
      <c r="L133" s="49">
        <v>65.520294562064777</v>
      </c>
      <c r="M133" s="50"/>
      <c r="N133" s="49">
        <v>61</v>
      </c>
      <c r="O133" s="51">
        <f t="shared" si="12"/>
        <v>122.15009091477506</v>
      </c>
      <c r="P133" s="52">
        <v>16</v>
      </c>
      <c r="Q133" s="52">
        <v>99</v>
      </c>
      <c r="R133" s="53">
        <f t="shared" si="13"/>
        <v>7</v>
      </c>
      <c r="S133" s="54">
        <f t="shared" si="14"/>
        <v>4109.41</v>
      </c>
      <c r="T133" s="55">
        <f t="shared" si="15"/>
        <v>110.63198036252902</v>
      </c>
      <c r="U133" s="55">
        <f t="shared" si="19"/>
        <v>50.655440929557365</v>
      </c>
      <c r="V133" s="56">
        <f t="shared" si="20"/>
        <v>6.293E-2</v>
      </c>
      <c r="W133" s="45"/>
      <c r="X133" s="3" t="str">
        <f>VLOOKUP(B133,[1]DATA!$D$5:$DI$185,110,FALSE)</f>
        <v>B</v>
      </c>
      <c r="Y133" s="5">
        <f t="shared" si="16"/>
        <v>3669.12</v>
      </c>
      <c r="Z133" s="57">
        <f t="shared" si="21"/>
        <v>440.29</v>
      </c>
      <c r="AA133" s="10">
        <f t="shared" si="22"/>
        <v>4109.41</v>
      </c>
      <c r="AB133" s="3" t="b">
        <f t="shared" si="17"/>
        <v>1</v>
      </c>
      <c r="AC133" s="3">
        <f t="shared" si="18"/>
        <v>0</v>
      </c>
      <c r="AD133" s="10">
        <f t="shared" si="23"/>
        <v>4109.41</v>
      </c>
    </row>
    <row r="134" spans="1:30" ht="13.5" x14ac:dyDescent="0.3">
      <c r="A134" s="43" t="s">
        <v>317</v>
      </c>
      <c r="B134" s="44" t="s">
        <v>318</v>
      </c>
      <c r="C134" s="45" t="s">
        <v>319</v>
      </c>
      <c r="D134" s="43" t="s">
        <v>320</v>
      </c>
      <c r="E134" s="43">
        <v>24</v>
      </c>
      <c r="F134" s="46">
        <v>40.799999999999997</v>
      </c>
      <c r="G134" s="47">
        <v>45.7</v>
      </c>
      <c r="H134" s="47">
        <v>979.2</v>
      </c>
      <c r="I134" s="48">
        <v>1096.7</v>
      </c>
      <c r="J134" s="45">
        <v>20</v>
      </c>
      <c r="K134" s="45">
        <v>24.81</v>
      </c>
      <c r="L134" s="49">
        <v>18.332653704469791</v>
      </c>
      <c r="M134" s="50"/>
      <c r="N134" s="49">
        <v>13</v>
      </c>
      <c r="O134" s="51">
        <f t="shared" si="12"/>
        <v>30.109865702381658</v>
      </c>
      <c r="P134" s="52">
        <v>52</v>
      </c>
      <c r="Q134" s="52">
        <v>34</v>
      </c>
      <c r="R134" s="53">
        <f t="shared" si="13"/>
        <v>0</v>
      </c>
      <c r="S134" s="54">
        <f t="shared" si="14"/>
        <v>0</v>
      </c>
      <c r="T134" s="55">
        <f t="shared" si="15"/>
        <v>84.777823086368684</v>
      </c>
      <c r="U134" s="55">
        <f t="shared" si="19"/>
        <v>138.73248977429574</v>
      </c>
      <c r="V134" s="56">
        <f t="shared" si="20"/>
        <v>0</v>
      </c>
      <c r="W134" s="45"/>
      <c r="X134" s="3" t="str">
        <f>VLOOKUP(B134,[1]DATA!$D$5:$DI$185,110,FALSE)</f>
        <v>C</v>
      </c>
      <c r="Y134" s="5">
        <f t="shared" si="16"/>
        <v>0</v>
      </c>
      <c r="Z134" s="57">
        <f t="shared" si="21"/>
        <v>0</v>
      </c>
      <c r="AA134" s="10">
        <f t="shared" si="22"/>
        <v>0</v>
      </c>
      <c r="AB134" s="3" t="b">
        <f t="shared" si="17"/>
        <v>1</v>
      </c>
      <c r="AC134" s="3">
        <f t="shared" si="18"/>
        <v>0</v>
      </c>
      <c r="AD134" s="10">
        <f t="shared" si="23"/>
        <v>0</v>
      </c>
    </row>
    <row r="135" spans="1:30" ht="13.5" x14ac:dyDescent="0.3">
      <c r="A135" s="43" t="s">
        <v>317</v>
      </c>
      <c r="B135" s="44" t="s">
        <v>321</v>
      </c>
      <c r="C135" s="45" t="s">
        <v>322</v>
      </c>
      <c r="D135" s="43" t="s">
        <v>323</v>
      </c>
      <c r="E135" s="43">
        <v>36</v>
      </c>
      <c r="F135" s="46">
        <v>23.57</v>
      </c>
      <c r="G135" s="47">
        <v>26.4</v>
      </c>
      <c r="H135" s="47">
        <v>848.52</v>
      </c>
      <c r="I135" s="48">
        <v>950.34</v>
      </c>
      <c r="J135" s="45">
        <v>24</v>
      </c>
      <c r="K135" s="45">
        <v>18.73</v>
      </c>
      <c r="L135" s="49">
        <v>12.346682536084032</v>
      </c>
      <c r="M135" s="50"/>
      <c r="N135" s="49">
        <v>9</v>
      </c>
      <c r="O135" s="51">
        <f t="shared" si="12"/>
        <v>20.523158810927228</v>
      </c>
      <c r="P135" s="52">
        <v>10</v>
      </c>
      <c r="Q135" s="52">
        <v>14</v>
      </c>
      <c r="R135" s="53">
        <f t="shared" si="13"/>
        <v>0</v>
      </c>
      <c r="S135" s="54">
        <f t="shared" si="14"/>
        <v>0</v>
      </c>
      <c r="T135" s="55">
        <f t="shared" si="15"/>
        <v>23.176887830927733</v>
      </c>
      <c r="U135" s="55">
        <f t="shared" si="19"/>
        <v>56.315259819449501</v>
      </c>
      <c r="V135" s="56">
        <f t="shared" si="20"/>
        <v>0</v>
      </c>
      <c r="W135" s="45"/>
      <c r="X135" s="3" t="str">
        <f>VLOOKUP(B135,[1]DATA!$D$5:$DI$185,110,FALSE)</f>
        <v>C</v>
      </c>
      <c r="Y135" s="5">
        <f t="shared" si="16"/>
        <v>0</v>
      </c>
      <c r="Z135" s="57">
        <f t="shared" si="21"/>
        <v>0</v>
      </c>
      <c r="AA135" s="10">
        <f t="shared" si="22"/>
        <v>0</v>
      </c>
      <c r="AB135" s="3" t="b">
        <f t="shared" si="17"/>
        <v>1</v>
      </c>
      <c r="AC135" s="3">
        <f t="shared" si="18"/>
        <v>0</v>
      </c>
      <c r="AD135" s="10">
        <f t="shared" si="23"/>
        <v>0</v>
      </c>
    </row>
    <row r="136" spans="1:30" ht="13.5" x14ac:dyDescent="0.3">
      <c r="A136" s="43" t="s">
        <v>317</v>
      </c>
      <c r="B136" s="44" t="s">
        <v>324</v>
      </c>
      <c r="C136" s="45" t="s">
        <v>325</v>
      </c>
      <c r="D136" s="43" t="s">
        <v>326</v>
      </c>
      <c r="E136" s="43">
        <v>48</v>
      </c>
      <c r="F136" s="46">
        <v>16.7</v>
      </c>
      <c r="G136" s="47">
        <v>18.7</v>
      </c>
      <c r="H136" s="47">
        <v>801.6</v>
      </c>
      <c r="I136" s="48">
        <v>897.79</v>
      </c>
      <c r="J136" s="45">
        <v>42</v>
      </c>
      <c r="K136" s="45">
        <v>12.98</v>
      </c>
      <c r="L136" s="49">
        <v>9.3532791496594569</v>
      </c>
      <c r="M136" s="50"/>
      <c r="N136" s="49">
        <v>7</v>
      </c>
      <c r="O136" s="51">
        <f t="shared" si="12"/>
        <v>15.729415430377172</v>
      </c>
      <c r="P136" s="52">
        <v>7</v>
      </c>
      <c r="Q136" s="52">
        <v>8</v>
      </c>
      <c r="R136" s="53">
        <f t="shared" si="13"/>
        <v>1</v>
      </c>
      <c r="S136" s="54">
        <f t="shared" si="14"/>
        <v>897.79</v>
      </c>
      <c r="T136" s="55">
        <f t="shared" si="15"/>
        <v>14.37644805668937</v>
      </c>
      <c r="U136" s="55">
        <f t="shared" si="19"/>
        <v>46.111469015268732</v>
      </c>
      <c r="V136" s="56">
        <f t="shared" si="20"/>
        <v>1.298E-2</v>
      </c>
      <c r="W136" s="45"/>
      <c r="X136" s="3" t="str">
        <f>VLOOKUP(B136,[1]DATA!$D$5:$DI$185,110,FALSE)</f>
        <v>C</v>
      </c>
      <c r="Y136" s="5">
        <f t="shared" si="16"/>
        <v>801.6</v>
      </c>
      <c r="Z136" s="57">
        <f t="shared" si="21"/>
        <v>96.19</v>
      </c>
      <c r="AA136" s="10">
        <f t="shared" si="22"/>
        <v>897.79</v>
      </c>
      <c r="AB136" s="3" t="b">
        <f t="shared" si="17"/>
        <v>1</v>
      </c>
      <c r="AC136" s="3">
        <f t="shared" si="18"/>
        <v>0</v>
      </c>
      <c r="AD136" s="10">
        <f t="shared" si="23"/>
        <v>897.79</v>
      </c>
    </row>
    <row r="137" spans="1:30" ht="13.5" x14ac:dyDescent="0.3">
      <c r="A137" s="43" t="s">
        <v>317</v>
      </c>
      <c r="B137" s="44" t="s">
        <v>327</v>
      </c>
      <c r="C137" s="45" t="s">
        <v>328</v>
      </c>
      <c r="D137" s="43" t="s">
        <v>329</v>
      </c>
      <c r="E137" s="43">
        <v>72</v>
      </c>
      <c r="F137" s="46">
        <v>11.16</v>
      </c>
      <c r="G137" s="47">
        <v>12.5</v>
      </c>
      <c r="H137" s="47">
        <v>803.52</v>
      </c>
      <c r="I137" s="48">
        <v>899.94</v>
      </c>
      <c r="J137" s="45">
        <v>36</v>
      </c>
      <c r="K137" s="45">
        <v>8.61</v>
      </c>
      <c r="L137" s="49">
        <v>4.3399768613840042</v>
      </c>
      <c r="M137" s="50"/>
      <c r="N137" s="49">
        <v>4</v>
      </c>
      <c r="O137" s="51">
        <f t="shared" ref="O137:O193" si="24">(SUM(L137,M137)*(0.7+0.2333)+N137)</f>
        <v>8.0505004047296911</v>
      </c>
      <c r="P137" s="52">
        <v>5</v>
      </c>
      <c r="Q137" s="52">
        <v>1</v>
      </c>
      <c r="R137" s="53">
        <f t="shared" ref="R137:R193" si="25">IF(SUM(P137:Q137)&gt;$O137,0,ROUND($O137-SUM(P137:Q137),0))</f>
        <v>2</v>
      </c>
      <c r="S137" s="54">
        <f t="shared" ref="S137:S193" si="26">IF(ISERROR(R137*$H137),"",ROUND((R137*$H137*1.12),2))</f>
        <v>1799.88</v>
      </c>
      <c r="T137" s="55">
        <f t="shared" si="15"/>
        <v>5.7106682092410663</v>
      </c>
      <c r="U137" s="55">
        <f t="shared" si="19"/>
        <v>39.474875500280568</v>
      </c>
      <c r="V137" s="56">
        <f t="shared" si="20"/>
        <v>1.7219999999999999E-2</v>
      </c>
      <c r="W137" s="45"/>
      <c r="X137" s="3" t="str">
        <f>VLOOKUP(B137,[1]DATA!$D$5:$DI$185,110,FALSE)</f>
        <v>C</v>
      </c>
      <c r="Y137" s="5">
        <f t="shared" si="16"/>
        <v>1607.04</v>
      </c>
      <c r="Z137" s="57">
        <f t="shared" si="21"/>
        <v>192.84</v>
      </c>
      <c r="AA137" s="10">
        <f t="shared" si="22"/>
        <v>1799.88</v>
      </c>
      <c r="AB137" s="3" t="b">
        <f t="shared" si="17"/>
        <v>1</v>
      </c>
      <c r="AC137" s="3">
        <f t="shared" si="18"/>
        <v>0</v>
      </c>
      <c r="AD137" s="10">
        <f t="shared" si="23"/>
        <v>1799.88</v>
      </c>
    </row>
    <row r="138" spans="1:30" ht="13.5" x14ac:dyDescent="0.3">
      <c r="A138" s="43" t="s">
        <v>330</v>
      </c>
      <c r="B138" s="44" t="s">
        <v>331</v>
      </c>
      <c r="C138" s="45" t="s">
        <v>332</v>
      </c>
      <c r="D138" s="43" t="s">
        <v>333</v>
      </c>
      <c r="E138" s="43">
        <v>3</v>
      </c>
      <c r="F138" s="46">
        <v>204.46</v>
      </c>
      <c r="G138" s="47">
        <v>229</v>
      </c>
      <c r="H138" s="47">
        <v>613.38</v>
      </c>
      <c r="I138" s="48">
        <v>686.99</v>
      </c>
      <c r="J138" s="45"/>
      <c r="K138" s="45"/>
      <c r="L138" s="49">
        <v>0</v>
      </c>
      <c r="M138" s="50"/>
      <c r="N138" s="49">
        <v>4</v>
      </c>
      <c r="O138" s="51">
        <f t="shared" si="24"/>
        <v>4</v>
      </c>
      <c r="P138" s="52"/>
      <c r="Q138" s="52"/>
      <c r="R138" s="53">
        <f t="shared" si="25"/>
        <v>4</v>
      </c>
      <c r="S138" s="54">
        <f t="shared" si="26"/>
        <v>2747.94</v>
      </c>
      <c r="T138" s="55">
        <f t="shared" si="15"/>
        <v>0</v>
      </c>
      <c r="U138" s="55" t="str">
        <f t="shared" si="19"/>
        <v/>
      </c>
      <c r="V138" s="56"/>
      <c r="W138" s="45"/>
      <c r="Z138" s="57"/>
    </row>
    <row r="139" spans="1:30" ht="13.5" x14ac:dyDescent="0.3">
      <c r="A139" s="43" t="s">
        <v>330</v>
      </c>
      <c r="B139" s="44" t="s">
        <v>334</v>
      </c>
      <c r="C139" s="45" t="s">
        <v>335</v>
      </c>
      <c r="D139" s="43" t="s">
        <v>320</v>
      </c>
      <c r="E139" s="43">
        <v>24</v>
      </c>
      <c r="F139" s="46">
        <v>54.2</v>
      </c>
      <c r="G139" s="47">
        <v>60.7</v>
      </c>
      <c r="H139" s="47">
        <v>1300.8</v>
      </c>
      <c r="I139" s="48">
        <v>1456.9</v>
      </c>
      <c r="J139" s="45">
        <v>20</v>
      </c>
      <c r="K139" s="45">
        <v>24.81</v>
      </c>
      <c r="L139" s="49">
        <v>0</v>
      </c>
      <c r="M139" s="50"/>
      <c r="N139" s="49">
        <v>4</v>
      </c>
      <c r="O139" s="51">
        <f t="shared" si="24"/>
        <v>4</v>
      </c>
      <c r="P139" s="52">
        <v>0</v>
      </c>
      <c r="Q139" s="52">
        <v>4</v>
      </c>
      <c r="R139" s="53">
        <f t="shared" si="25"/>
        <v>0</v>
      </c>
      <c r="S139" s="54">
        <f t="shared" si="26"/>
        <v>0</v>
      </c>
      <c r="T139" s="55">
        <f t="shared" si="15"/>
        <v>4</v>
      </c>
      <c r="U139" s="55" t="str">
        <f t="shared" si="19"/>
        <v/>
      </c>
      <c r="V139" s="56">
        <f t="shared" si="20"/>
        <v>0</v>
      </c>
      <c r="W139" s="45"/>
      <c r="X139" s="3" t="str">
        <f>VLOOKUP(B139,[1]DATA!$D$5:$DI$185,110,FALSE)</f>
        <v>A</v>
      </c>
      <c r="Y139" s="5">
        <f t="shared" si="16"/>
        <v>0</v>
      </c>
      <c r="Z139" s="57">
        <f t="shared" si="21"/>
        <v>0</v>
      </c>
      <c r="AA139" s="10">
        <f t="shared" si="22"/>
        <v>0</v>
      </c>
      <c r="AB139" s="3" t="b">
        <f t="shared" si="17"/>
        <v>1</v>
      </c>
      <c r="AC139" s="3">
        <f t="shared" si="18"/>
        <v>0</v>
      </c>
      <c r="AD139" s="10">
        <f t="shared" si="23"/>
        <v>0</v>
      </c>
    </row>
    <row r="140" spans="1:30" ht="13.5" x14ac:dyDescent="0.3">
      <c r="A140" s="43" t="s">
        <v>330</v>
      </c>
      <c r="B140" s="44" t="s">
        <v>336</v>
      </c>
      <c r="C140" s="45" t="s">
        <v>337</v>
      </c>
      <c r="D140" s="43" t="s">
        <v>323</v>
      </c>
      <c r="E140" s="43">
        <v>36</v>
      </c>
      <c r="F140" s="46">
        <v>30.54</v>
      </c>
      <c r="G140" s="47">
        <v>34.200000000000003</v>
      </c>
      <c r="H140" s="47">
        <v>1099.44</v>
      </c>
      <c r="I140" s="48">
        <v>1231.3699999999999</v>
      </c>
      <c r="J140" s="45">
        <v>24</v>
      </c>
      <c r="K140" s="45">
        <v>18.73</v>
      </c>
      <c r="L140" s="49">
        <v>418.28906833140974</v>
      </c>
      <c r="M140" s="50"/>
      <c r="N140" s="49">
        <v>293</v>
      </c>
      <c r="O140" s="51">
        <f t="shared" si="24"/>
        <v>683.38918747370474</v>
      </c>
      <c r="P140" s="52">
        <v>100</v>
      </c>
      <c r="Q140" s="52">
        <v>496</v>
      </c>
      <c r="R140" s="53">
        <f t="shared" si="25"/>
        <v>87</v>
      </c>
      <c r="S140" s="54">
        <f t="shared" si="26"/>
        <v>107129.43</v>
      </c>
      <c r="T140" s="55">
        <f t="shared" si="15"/>
        <v>568.11406211123938</v>
      </c>
      <c r="U140" s="55">
        <f t="shared" si="19"/>
        <v>40.745558881863268</v>
      </c>
      <c r="V140" s="56">
        <f t="shared" si="20"/>
        <v>1.62951</v>
      </c>
      <c r="W140" s="45"/>
      <c r="X140" s="3" t="str">
        <f>VLOOKUP(B140,[1]DATA!$D$5:$DI$185,110,FALSE)</f>
        <v>A</v>
      </c>
      <c r="Y140" s="5">
        <f t="shared" si="16"/>
        <v>95651.28</v>
      </c>
      <c r="Z140" s="57">
        <f t="shared" si="21"/>
        <v>11478.15</v>
      </c>
      <c r="AA140" s="10">
        <f t="shared" si="22"/>
        <v>107129.43</v>
      </c>
      <c r="AB140" s="3" t="b">
        <f t="shared" si="17"/>
        <v>1</v>
      </c>
      <c r="AC140" s="3">
        <f t="shared" si="18"/>
        <v>0</v>
      </c>
      <c r="AD140" s="10">
        <f t="shared" si="23"/>
        <v>107129.43</v>
      </c>
    </row>
    <row r="141" spans="1:30" ht="13.5" x14ac:dyDescent="0.3">
      <c r="A141" s="43" t="s">
        <v>330</v>
      </c>
      <c r="B141" s="44" t="s">
        <v>338</v>
      </c>
      <c r="C141" s="45" t="s">
        <v>339</v>
      </c>
      <c r="D141" s="43" t="s">
        <v>326</v>
      </c>
      <c r="E141" s="43">
        <v>48</v>
      </c>
      <c r="F141" s="46">
        <v>19.91</v>
      </c>
      <c r="G141" s="47">
        <v>22.3</v>
      </c>
      <c r="H141" s="47">
        <v>955.68</v>
      </c>
      <c r="I141" s="48">
        <v>1070.3599999999999</v>
      </c>
      <c r="J141" s="45">
        <v>42</v>
      </c>
      <c r="K141" s="45">
        <v>12.98</v>
      </c>
      <c r="L141" s="49">
        <v>344.11964827700547</v>
      </c>
      <c r="M141" s="50"/>
      <c r="N141" s="49">
        <v>241</v>
      </c>
      <c r="O141" s="51">
        <f t="shared" si="24"/>
        <v>562.16686773692913</v>
      </c>
      <c r="P141" s="52">
        <v>140</v>
      </c>
      <c r="Q141" s="52">
        <v>101</v>
      </c>
      <c r="R141" s="53">
        <f t="shared" si="25"/>
        <v>321</v>
      </c>
      <c r="S141" s="54">
        <f t="shared" si="26"/>
        <v>343586.07</v>
      </c>
      <c r="T141" s="55">
        <f t="shared" si="15"/>
        <v>218.05869011486629</v>
      </c>
      <c r="U141" s="55">
        <f t="shared" si="19"/>
        <v>19.010134225698376</v>
      </c>
      <c r="V141" s="56">
        <f t="shared" si="20"/>
        <v>4.1665799999999997</v>
      </c>
      <c r="W141" s="45"/>
      <c r="X141" s="3" t="str">
        <f>VLOOKUP(B141,[1]DATA!$D$5:$DI$185,110,FALSE)</f>
        <v>A</v>
      </c>
      <c r="Y141" s="5">
        <f t="shared" si="16"/>
        <v>306773.28000000003</v>
      </c>
      <c r="Z141" s="57">
        <f t="shared" si="21"/>
        <v>36812.79</v>
      </c>
      <c r="AA141" s="10">
        <f t="shared" si="22"/>
        <v>343586.07</v>
      </c>
      <c r="AB141" s="3" t="b">
        <f t="shared" si="17"/>
        <v>1</v>
      </c>
      <c r="AC141" s="3">
        <f t="shared" si="18"/>
        <v>0</v>
      </c>
      <c r="AD141" s="10">
        <f t="shared" si="23"/>
        <v>343586.07</v>
      </c>
    </row>
    <row r="142" spans="1:30" ht="13.5" x14ac:dyDescent="0.3">
      <c r="A142" s="43" t="s">
        <v>330</v>
      </c>
      <c r="B142" s="44" t="s">
        <v>340</v>
      </c>
      <c r="C142" s="45" t="s">
        <v>341</v>
      </c>
      <c r="D142" s="43" t="s">
        <v>329</v>
      </c>
      <c r="E142" s="43">
        <v>72</v>
      </c>
      <c r="F142" s="46">
        <v>9.82</v>
      </c>
      <c r="G142" s="47">
        <v>11</v>
      </c>
      <c r="H142" s="47">
        <v>707.04</v>
      </c>
      <c r="I142" s="48">
        <v>791.88</v>
      </c>
      <c r="J142" s="45">
        <v>36</v>
      </c>
      <c r="K142" s="45">
        <v>8.61</v>
      </c>
      <c r="L142" s="49">
        <v>0</v>
      </c>
      <c r="M142" s="50"/>
      <c r="N142" s="49">
        <v>4</v>
      </c>
      <c r="O142" s="51">
        <f t="shared" si="24"/>
        <v>4</v>
      </c>
      <c r="P142" s="52">
        <v>0</v>
      </c>
      <c r="Q142" s="52">
        <v>1</v>
      </c>
      <c r="R142" s="53">
        <f t="shared" si="25"/>
        <v>3</v>
      </c>
      <c r="S142" s="54">
        <f t="shared" si="26"/>
        <v>2375.65</v>
      </c>
      <c r="T142" s="55">
        <f>SUM(P142:Q142)-($L142/30*2)</f>
        <v>1</v>
      </c>
      <c r="U142" s="55" t="str">
        <f>IF(ISERROR(T142/($L142/30)),"",T142/($L142/30))</f>
        <v/>
      </c>
      <c r="V142" s="56">
        <f>IF(ISERROR(R142*$K142),"",R142*$K142)/1000</f>
        <v>2.5829999999999999E-2</v>
      </c>
      <c r="W142" s="45"/>
      <c r="X142" s="3" t="str">
        <f>VLOOKUP(B142,[1]DATA!$D$5:$DI$185,110,FALSE)</f>
        <v>A</v>
      </c>
      <c r="Y142" s="5">
        <f t="shared" si="16"/>
        <v>2121.12</v>
      </c>
      <c r="Z142" s="57">
        <f t="shared" si="21"/>
        <v>254.53</v>
      </c>
      <c r="AA142" s="10">
        <f t="shared" si="22"/>
        <v>2375.65</v>
      </c>
      <c r="AB142" s="3" t="b">
        <f t="shared" si="17"/>
        <v>1</v>
      </c>
      <c r="AC142" s="3">
        <f t="shared" si="18"/>
        <v>0</v>
      </c>
      <c r="AD142" s="10">
        <f t="shared" si="23"/>
        <v>2375.65</v>
      </c>
    </row>
    <row r="143" spans="1:30" ht="13.5" x14ac:dyDescent="0.3">
      <c r="A143" s="43" t="s">
        <v>330</v>
      </c>
      <c r="B143" s="44" t="s">
        <v>342</v>
      </c>
      <c r="C143" s="45" t="s">
        <v>343</v>
      </c>
      <c r="D143" s="43" t="s">
        <v>344</v>
      </c>
      <c r="E143" s="43">
        <v>360</v>
      </c>
      <c r="F143" s="46">
        <v>2.86</v>
      </c>
      <c r="G143" s="47">
        <v>3.2</v>
      </c>
      <c r="H143" s="47">
        <v>1029.5999999999999</v>
      </c>
      <c r="I143" s="48">
        <v>1153.1500000000001</v>
      </c>
      <c r="J143" s="45">
        <v>32</v>
      </c>
      <c r="K143" s="45">
        <v>12.2</v>
      </c>
      <c r="L143" s="49">
        <v>0</v>
      </c>
      <c r="M143" s="50"/>
      <c r="N143" s="49">
        <v>4</v>
      </c>
      <c r="O143" s="51">
        <f t="shared" si="24"/>
        <v>4</v>
      </c>
      <c r="P143" s="52">
        <v>15</v>
      </c>
      <c r="Q143" s="52">
        <v>0</v>
      </c>
      <c r="R143" s="53">
        <f t="shared" si="25"/>
        <v>0</v>
      </c>
      <c r="S143" s="54">
        <f t="shared" si="26"/>
        <v>0</v>
      </c>
      <c r="T143" s="55">
        <f>SUM(P143:Q143)-($L143/30*2)</f>
        <v>15</v>
      </c>
      <c r="U143" s="55" t="str">
        <f>IF(ISERROR(T143/($L143/30)),"",T143/($L143/30))</f>
        <v/>
      </c>
      <c r="V143" s="56">
        <f>IF(ISERROR(R143*$K143),"",R143*$K143)/1000</f>
        <v>0</v>
      </c>
      <c r="W143" s="45"/>
      <c r="X143" s="3" t="str">
        <f>VLOOKUP(B143,[1]DATA!$D$5:$DI$185,110,FALSE)</f>
        <v>B</v>
      </c>
      <c r="Y143" s="5">
        <f t="shared" si="16"/>
        <v>0</v>
      </c>
      <c r="Z143" s="57">
        <f t="shared" si="21"/>
        <v>0</v>
      </c>
      <c r="AA143" s="10">
        <f t="shared" si="22"/>
        <v>0</v>
      </c>
      <c r="AB143" s="3" t="b">
        <f t="shared" si="17"/>
        <v>1</v>
      </c>
      <c r="AC143" s="3">
        <f t="shared" si="18"/>
        <v>0</v>
      </c>
      <c r="AD143" s="10">
        <f t="shared" si="23"/>
        <v>0</v>
      </c>
    </row>
    <row r="144" spans="1:30" ht="13.5" x14ac:dyDescent="0.3">
      <c r="A144" s="43" t="s">
        <v>345</v>
      </c>
      <c r="B144" s="44" t="s">
        <v>346</v>
      </c>
      <c r="C144" s="45" t="s">
        <v>347</v>
      </c>
      <c r="D144" s="43" t="s">
        <v>320</v>
      </c>
      <c r="E144" s="43">
        <v>24</v>
      </c>
      <c r="F144" s="46">
        <v>43.66</v>
      </c>
      <c r="G144" s="47">
        <v>48.9</v>
      </c>
      <c r="H144" s="47">
        <v>1047.8399999999999</v>
      </c>
      <c r="I144" s="48">
        <v>1173.58</v>
      </c>
      <c r="J144" s="45">
        <v>20</v>
      </c>
      <c r="K144" s="45">
        <v>24.81</v>
      </c>
      <c r="L144" s="49">
        <v>2.333333333333333</v>
      </c>
      <c r="M144" s="50"/>
      <c r="N144" s="49">
        <v>4</v>
      </c>
      <c r="O144" s="51">
        <f t="shared" si="24"/>
        <v>6.1776999999999997</v>
      </c>
      <c r="P144" s="52">
        <v>95</v>
      </c>
      <c r="Q144" s="52">
        <v>0</v>
      </c>
      <c r="R144" s="53">
        <f t="shared" si="25"/>
        <v>0</v>
      </c>
      <c r="S144" s="54">
        <f t="shared" si="26"/>
        <v>0</v>
      </c>
      <c r="T144" s="55">
        <f t="shared" si="15"/>
        <v>94.844444444444449</v>
      </c>
      <c r="U144" s="55">
        <f t="shared" si="19"/>
        <v>1219.4285714285718</v>
      </c>
      <c r="V144" s="56">
        <f t="shared" si="20"/>
        <v>0</v>
      </c>
      <c r="W144" s="45"/>
      <c r="X144" s="3" t="str">
        <f>VLOOKUP(B144,[1]DATA!$D$5:$DI$185,110,FALSE)</f>
        <v>C</v>
      </c>
      <c r="Y144" s="5">
        <f t="shared" si="16"/>
        <v>0</v>
      </c>
      <c r="Z144" s="57">
        <f t="shared" si="21"/>
        <v>0</v>
      </c>
      <c r="AA144" s="10">
        <f t="shared" si="22"/>
        <v>0</v>
      </c>
      <c r="AB144" s="3" t="b">
        <f t="shared" si="17"/>
        <v>1</v>
      </c>
      <c r="AC144" s="3">
        <f t="shared" si="18"/>
        <v>0</v>
      </c>
      <c r="AD144" s="10">
        <f t="shared" si="23"/>
        <v>0</v>
      </c>
    </row>
    <row r="145" spans="1:30" ht="13.5" x14ac:dyDescent="0.3">
      <c r="A145" s="43" t="s">
        <v>345</v>
      </c>
      <c r="B145" s="44" t="s">
        <v>348</v>
      </c>
      <c r="C145" s="45" t="s">
        <v>349</v>
      </c>
      <c r="D145" s="43" t="s">
        <v>36</v>
      </c>
      <c r="E145" s="43">
        <v>36</v>
      </c>
      <c r="F145" s="46">
        <v>25.63</v>
      </c>
      <c r="G145" s="47">
        <v>28.71</v>
      </c>
      <c r="H145" s="47">
        <v>922.68</v>
      </c>
      <c r="I145" s="48">
        <v>1033.4000000000001</v>
      </c>
      <c r="J145" s="45">
        <v>24</v>
      </c>
      <c r="K145" s="45">
        <v>18.73</v>
      </c>
      <c r="L145" s="49">
        <v>5.6933641014121319</v>
      </c>
      <c r="M145" s="50"/>
      <c r="N145" s="49">
        <v>4</v>
      </c>
      <c r="O145" s="51">
        <f t="shared" si="24"/>
        <v>9.3136167158479424</v>
      </c>
      <c r="P145" s="52">
        <v>10</v>
      </c>
      <c r="Q145" s="52">
        <v>0</v>
      </c>
      <c r="R145" s="53">
        <f t="shared" si="25"/>
        <v>0</v>
      </c>
      <c r="S145" s="54">
        <f t="shared" si="26"/>
        <v>0</v>
      </c>
      <c r="T145" s="55">
        <f t="shared" si="15"/>
        <v>9.6204423932391911</v>
      </c>
      <c r="U145" s="55">
        <f t="shared" si="19"/>
        <v>50.692923666271518</v>
      </c>
      <c r="V145" s="56">
        <f t="shared" si="20"/>
        <v>0</v>
      </c>
      <c r="W145" s="45"/>
      <c r="X145" s="3" t="str">
        <f>VLOOKUP(B145,[1]DATA!$D$5:$DI$185,110,FALSE)</f>
        <v>C</v>
      </c>
      <c r="Y145" s="5">
        <f t="shared" si="16"/>
        <v>0</v>
      </c>
      <c r="Z145" s="57">
        <f t="shared" si="21"/>
        <v>0</v>
      </c>
      <c r="AA145" s="10">
        <f t="shared" si="22"/>
        <v>0</v>
      </c>
      <c r="AB145" s="3" t="b">
        <f t="shared" si="17"/>
        <v>1</v>
      </c>
      <c r="AC145" s="3">
        <f t="shared" si="18"/>
        <v>0</v>
      </c>
      <c r="AD145" s="10">
        <f t="shared" si="23"/>
        <v>0</v>
      </c>
    </row>
    <row r="146" spans="1:30" ht="13.5" x14ac:dyDescent="0.3">
      <c r="A146" s="43" t="s">
        <v>345</v>
      </c>
      <c r="B146" s="44" t="s">
        <v>350</v>
      </c>
      <c r="C146" s="45" t="s">
        <v>351</v>
      </c>
      <c r="D146" s="43" t="s">
        <v>39</v>
      </c>
      <c r="E146" s="43">
        <v>48</v>
      </c>
      <c r="F146" s="46">
        <v>18.3</v>
      </c>
      <c r="G146" s="47">
        <v>20.5</v>
      </c>
      <c r="H146" s="47">
        <v>878.4</v>
      </c>
      <c r="I146" s="48">
        <v>983.81</v>
      </c>
      <c r="J146" s="45">
        <v>42</v>
      </c>
      <c r="K146" s="45">
        <v>12.98</v>
      </c>
      <c r="L146" s="49">
        <v>8.0133659558100767</v>
      </c>
      <c r="M146" s="50"/>
      <c r="N146" s="49">
        <v>6</v>
      </c>
      <c r="O146" s="51">
        <f t="shared" si="24"/>
        <v>13.478874446557544</v>
      </c>
      <c r="P146" s="52">
        <v>5</v>
      </c>
      <c r="Q146" s="52">
        <v>10</v>
      </c>
      <c r="R146" s="53">
        <f t="shared" si="25"/>
        <v>0</v>
      </c>
      <c r="S146" s="54">
        <f t="shared" si="26"/>
        <v>0</v>
      </c>
      <c r="T146" s="55">
        <f t="shared" si="15"/>
        <v>14.465775602945994</v>
      </c>
      <c r="U146" s="55">
        <f t="shared" si="19"/>
        <v>54.156177376839786</v>
      </c>
      <c r="V146" s="56">
        <f t="shared" si="20"/>
        <v>0</v>
      </c>
      <c r="W146" s="45"/>
      <c r="X146" s="3" t="str">
        <f>VLOOKUP(B146,[1]DATA!$D$5:$DI$185,110,FALSE)</f>
        <v>C</v>
      </c>
      <c r="Y146" s="5">
        <f t="shared" si="16"/>
        <v>0</v>
      </c>
      <c r="Z146" s="57">
        <f t="shared" si="21"/>
        <v>0</v>
      </c>
      <c r="AA146" s="10">
        <f t="shared" si="22"/>
        <v>0</v>
      </c>
      <c r="AB146" s="3" t="b">
        <f t="shared" si="17"/>
        <v>1</v>
      </c>
      <c r="AC146" s="3">
        <f t="shared" si="18"/>
        <v>0</v>
      </c>
      <c r="AD146" s="10">
        <f t="shared" si="23"/>
        <v>0</v>
      </c>
    </row>
    <row r="147" spans="1:30" ht="13.5" x14ac:dyDescent="0.3">
      <c r="A147" s="43" t="s">
        <v>352</v>
      </c>
      <c r="B147" s="44" t="s">
        <v>353</v>
      </c>
      <c r="C147" s="45" t="s">
        <v>354</v>
      </c>
      <c r="D147" s="43" t="s">
        <v>323</v>
      </c>
      <c r="E147" s="43">
        <v>12</v>
      </c>
      <c r="F147" s="46">
        <v>52.41</v>
      </c>
      <c r="G147" s="47">
        <v>58.7</v>
      </c>
      <c r="H147" s="47">
        <v>628.91999999999996</v>
      </c>
      <c r="I147" s="48">
        <v>704.39</v>
      </c>
      <c r="J147" s="45"/>
      <c r="K147" s="45"/>
      <c r="L147" s="49">
        <v>8.0200054027329664</v>
      </c>
      <c r="M147" s="50"/>
      <c r="N147" s="49">
        <v>6</v>
      </c>
      <c r="O147" s="51">
        <f t="shared" si="24"/>
        <v>13.485071042370677</v>
      </c>
      <c r="P147" s="52">
        <v>8</v>
      </c>
      <c r="Q147" s="52">
        <v>8</v>
      </c>
      <c r="R147" s="53">
        <f t="shared" si="25"/>
        <v>0</v>
      </c>
      <c r="S147" s="54">
        <f t="shared" si="26"/>
        <v>0</v>
      </c>
      <c r="T147" s="55">
        <f t="shared" si="15"/>
        <v>15.465332973151135</v>
      </c>
      <c r="U147" s="55">
        <f t="shared" si="19"/>
        <v>57.85033374621306</v>
      </c>
      <c r="V147" s="56">
        <f t="shared" si="20"/>
        <v>0</v>
      </c>
      <c r="W147" s="45"/>
      <c r="X147" s="3" t="str">
        <f>VLOOKUP(B147,[1]DATA!$D$5:$DI$185,110,FALSE)</f>
        <v>C</v>
      </c>
      <c r="Y147" s="5">
        <f t="shared" si="16"/>
        <v>0</v>
      </c>
      <c r="Z147" s="57">
        <f t="shared" si="21"/>
        <v>0</v>
      </c>
      <c r="AA147" s="10">
        <f t="shared" si="22"/>
        <v>0</v>
      </c>
      <c r="AB147" s="3" t="b">
        <f t="shared" si="17"/>
        <v>1</v>
      </c>
      <c r="AC147" s="3">
        <f t="shared" si="18"/>
        <v>0</v>
      </c>
      <c r="AD147" s="10">
        <f t="shared" si="23"/>
        <v>0</v>
      </c>
    </row>
    <row r="148" spans="1:30" ht="13.5" x14ac:dyDescent="0.3">
      <c r="A148" s="43" t="s">
        <v>352</v>
      </c>
      <c r="B148" s="44" t="s">
        <v>355</v>
      </c>
      <c r="C148" s="45" t="s">
        <v>354</v>
      </c>
      <c r="D148" s="43" t="s">
        <v>320</v>
      </c>
      <c r="E148" s="43">
        <v>12</v>
      </c>
      <c r="F148" s="46">
        <v>88.04</v>
      </c>
      <c r="G148" s="47">
        <v>98.6</v>
      </c>
      <c r="H148" s="47">
        <v>1056.48</v>
      </c>
      <c r="I148" s="48">
        <v>1183.26</v>
      </c>
      <c r="J148" s="45"/>
      <c r="K148" s="45"/>
      <c r="L148" s="49">
        <v>4.3533461357295558</v>
      </c>
      <c r="M148" s="50"/>
      <c r="N148" s="49">
        <v>4</v>
      </c>
      <c r="O148" s="51">
        <f t="shared" si="24"/>
        <v>8.0629779484763944</v>
      </c>
      <c r="P148" s="52">
        <v>10</v>
      </c>
      <c r="Q148" s="52">
        <v>0</v>
      </c>
      <c r="R148" s="53">
        <f t="shared" si="25"/>
        <v>0</v>
      </c>
      <c r="S148" s="54">
        <f t="shared" si="26"/>
        <v>0</v>
      </c>
      <c r="T148" s="55">
        <f t="shared" si="15"/>
        <v>9.7097769242846965</v>
      </c>
      <c r="U148" s="55">
        <f t="shared" si="19"/>
        <v>66.912507906914811</v>
      </c>
      <c r="V148" s="56">
        <f t="shared" si="20"/>
        <v>0</v>
      </c>
      <c r="W148" s="45"/>
      <c r="X148" s="3" t="str">
        <f>VLOOKUP(B148,[1]DATA!$D$5:$DI$185,110,FALSE)</f>
        <v>C</v>
      </c>
      <c r="Y148" s="5">
        <f t="shared" ref="Y148:Y193" si="27">ROUND((H148*R148),2)</f>
        <v>0</v>
      </c>
      <c r="Z148" s="57">
        <f t="shared" si="21"/>
        <v>0</v>
      </c>
      <c r="AA148" s="10">
        <f t="shared" si="22"/>
        <v>0</v>
      </c>
      <c r="AB148" s="3" t="b">
        <f t="shared" ref="AB148:AB193" si="28">AA148=S148</f>
        <v>1</v>
      </c>
      <c r="AC148" s="3">
        <f t="shared" ref="AC148:AC193" si="29">AA148-S148</f>
        <v>0</v>
      </c>
      <c r="AD148" s="10">
        <f t="shared" si="23"/>
        <v>0</v>
      </c>
    </row>
    <row r="149" spans="1:30" ht="13.5" x14ac:dyDescent="0.3">
      <c r="A149" s="43" t="s">
        <v>352</v>
      </c>
      <c r="B149" s="44" t="s">
        <v>356</v>
      </c>
      <c r="C149" s="45" t="s">
        <v>357</v>
      </c>
      <c r="D149" s="43" t="s">
        <v>323</v>
      </c>
      <c r="E149" s="43">
        <v>12</v>
      </c>
      <c r="F149" s="46">
        <v>52.41</v>
      </c>
      <c r="G149" s="47">
        <v>58.7</v>
      </c>
      <c r="H149" s="47">
        <v>628.91999999999996</v>
      </c>
      <c r="I149" s="48">
        <v>704.39</v>
      </c>
      <c r="J149" s="45"/>
      <c r="K149" s="45"/>
      <c r="L149" s="49">
        <v>11.680005300794608</v>
      </c>
      <c r="M149" s="50"/>
      <c r="N149" s="49">
        <v>8</v>
      </c>
      <c r="O149" s="51">
        <f t="shared" si="24"/>
        <v>18.900948947231608</v>
      </c>
      <c r="P149" s="52">
        <v>25</v>
      </c>
      <c r="Q149" s="52">
        <v>0</v>
      </c>
      <c r="R149" s="53">
        <f t="shared" si="25"/>
        <v>0</v>
      </c>
      <c r="S149" s="54">
        <f t="shared" si="26"/>
        <v>0</v>
      </c>
      <c r="T149" s="55">
        <f t="shared" ref="T149:T156" si="30">SUM(P149:Q149)-($L149/30*2)</f>
        <v>24.221332979947025</v>
      </c>
      <c r="U149" s="55">
        <f t="shared" si="19"/>
        <v>62.212299625324349</v>
      </c>
      <c r="V149" s="56">
        <f t="shared" si="20"/>
        <v>0</v>
      </c>
      <c r="W149" s="45"/>
      <c r="X149" s="3" t="str">
        <f>VLOOKUP(B149,[1]DATA!$D$5:$DI$185,110,FALSE)</f>
        <v>C</v>
      </c>
      <c r="Y149" s="5">
        <f t="shared" si="27"/>
        <v>0</v>
      </c>
      <c r="Z149" s="57">
        <f t="shared" ref="Z149:Z193" si="31">ROUND((Y149*12%),2)</f>
        <v>0</v>
      </c>
      <c r="AA149" s="10">
        <f t="shared" ref="AA149:AA193" si="32">ROUND(SUM(Y149:Z149),2)</f>
        <v>0</v>
      </c>
      <c r="AB149" s="3" t="b">
        <f t="shared" si="28"/>
        <v>1</v>
      </c>
      <c r="AC149" s="3">
        <f t="shared" si="29"/>
        <v>0</v>
      </c>
      <c r="AD149" s="10">
        <f t="shared" ref="AD149:AD193" si="33">ROUND((Y149*1.12),2)</f>
        <v>0</v>
      </c>
    </row>
    <row r="150" spans="1:30" ht="13.5" x14ac:dyDescent="0.3">
      <c r="A150" s="43" t="s">
        <v>352</v>
      </c>
      <c r="B150" s="44" t="s">
        <v>358</v>
      </c>
      <c r="C150" s="45" t="s">
        <v>357</v>
      </c>
      <c r="D150" s="43" t="s">
        <v>320</v>
      </c>
      <c r="E150" s="43">
        <v>12</v>
      </c>
      <c r="F150" s="46">
        <v>88.04</v>
      </c>
      <c r="G150" s="47">
        <v>98.6</v>
      </c>
      <c r="H150" s="47">
        <v>1056.48</v>
      </c>
      <c r="I150" s="48">
        <v>1183.26</v>
      </c>
      <c r="J150" s="45"/>
      <c r="K150" s="45"/>
      <c r="L150" s="49">
        <v>5.0133458941749103</v>
      </c>
      <c r="M150" s="50"/>
      <c r="N150" s="49">
        <v>4</v>
      </c>
      <c r="O150" s="51">
        <f t="shared" si="24"/>
        <v>8.6789557230334431</v>
      </c>
      <c r="P150" s="52">
        <v>5</v>
      </c>
      <c r="Q150" s="52">
        <v>5</v>
      </c>
      <c r="R150" s="53">
        <f t="shared" si="25"/>
        <v>0</v>
      </c>
      <c r="S150" s="54">
        <f t="shared" si="26"/>
        <v>0</v>
      </c>
      <c r="T150" s="55">
        <f t="shared" si="30"/>
        <v>9.6657769403883389</v>
      </c>
      <c r="U150" s="55">
        <f t="shared" si="19"/>
        <v>57.840275602881292</v>
      </c>
      <c r="V150" s="56">
        <f t="shared" si="20"/>
        <v>0</v>
      </c>
      <c r="W150" s="45"/>
      <c r="X150" s="3" t="str">
        <f>VLOOKUP(B150,[1]DATA!$D$5:$DI$185,110,FALSE)</f>
        <v>C</v>
      </c>
      <c r="Y150" s="5">
        <f t="shared" si="27"/>
        <v>0</v>
      </c>
      <c r="Z150" s="57">
        <f t="shared" si="31"/>
        <v>0</v>
      </c>
      <c r="AA150" s="10">
        <f t="shared" si="32"/>
        <v>0</v>
      </c>
      <c r="AB150" s="3" t="b">
        <f t="shared" si="28"/>
        <v>1</v>
      </c>
      <c r="AC150" s="3">
        <f t="shared" si="29"/>
        <v>0</v>
      </c>
      <c r="AD150" s="10">
        <f t="shared" si="33"/>
        <v>0</v>
      </c>
    </row>
    <row r="151" spans="1:30" ht="13.5" x14ac:dyDescent="0.3">
      <c r="A151" s="43" t="s">
        <v>359</v>
      </c>
      <c r="B151" s="44" t="s">
        <v>360</v>
      </c>
      <c r="C151" s="45" t="s">
        <v>361</v>
      </c>
      <c r="D151" s="43" t="s">
        <v>362</v>
      </c>
      <c r="E151" s="43">
        <v>12</v>
      </c>
      <c r="F151" s="46">
        <v>129.46</v>
      </c>
      <c r="G151" s="47">
        <v>145</v>
      </c>
      <c r="H151" s="47">
        <v>1553.52</v>
      </c>
      <c r="I151" s="48">
        <v>1739.94</v>
      </c>
      <c r="J151" s="45">
        <v>30</v>
      </c>
      <c r="K151" s="45">
        <v>12.9</v>
      </c>
      <c r="L151" s="49">
        <v>4</v>
      </c>
      <c r="M151" s="50"/>
      <c r="N151" s="49">
        <v>4</v>
      </c>
      <c r="O151" s="51">
        <f t="shared" si="24"/>
        <v>7.7332000000000001</v>
      </c>
      <c r="P151" s="52">
        <v>1</v>
      </c>
      <c r="Q151" s="52">
        <v>4</v>
      </c>
      <c r="R151" s="53">
        <f t="shared" si="25"/>
        <v>3</v>
      </c>
      <c r="S151" s="54">
        <f t="shared" si="26"/>
        <v>5219.83</v>
      </c>
      <c r="T151" s="55">
        <f t="shared" si="30"/>
        <v>4.7333333333333334</v>
      </c>
      <c r="U151" s="55">
        <f t="shared" si="19"/>
        <v>35.5</v>
      </c>
      <c r="V151" s="56">
        <f t="shared" si="20"/>
        <v>3.8700000000000005E-2</v>
      </c>
      <c r="W151" s="45"/>
      <c r="X151" s="3" t="str">
        <f>VLOOKUP(B151,[1]DATA!$D$5:$DI$185,110,FALSE)</f>
        <v>C</v>
      </c>
      <c r="Y151" s="5">
        <f t="shared" si="27"/>
        <v>4660.5600000000004</v>
      </c>
      <c r="Z151" s="57">
        <f t="shared" si="31"/>
        <v>559.27</v>
      </c>
      <c r="AA151" s="10">
        <f t="shared" si="32"/>
        <v>5219.83</v>
      </c>
      <c r="AB151" s="3" t="b">
        <f t="shared" si="28"/>
        <v>1</v>
      </c>
      <c r="AC151" s="3">
        <f t="shared" si="29"/>
        <v>0</v>
      </c>
      <c r="AD151" s="10">
        <f t="shared" si="33"/>
        <v>5219.83</v>
      </c>
    </row>
    <row r="152" spans="1:30" ht="13.5" x14ac:dyDescent="0.3">
      <c r="A152" s="43" t="s">
        <v>359</v>
      </c>
      <c r="B152" s="44" t="s">
        <v>363</v>
      </c>
      <c r="C152" s="45" t="s">
        <v>364</v>
      </c>
      <c r="D152" s="43" t="s">
        <v>365</v>
      </c>
      <c r="E152" s="43">
        <v>12</v>
      </c>
      <c r="F152" s="46">
        <v>113.84</v>
      </c>
      <c r="G152" s="47">
        <v>127.5</v>
      </c>
      <c r="H152" s="47">
        <v>1366.08</v>
      </c>
      <c r="I152" s="48">
        <v>1530.01</v>
      </c>
      <c r="J152" s="45">
        <v>30</v>
      </c>
      <c r="K152" s="45">
        <v>12.03</v>
      </c>
      <c r="L152" s="49">
        <v>0</v>
      </c>
      <c r="M152" s="50"/>
      <c r="N152" s="49">
        <v>4</v>
      </c>
      <c r="O152" s="51">
        <f t="shared" si="24"/>
        <v>4</v>
      </c>
      <c r="P152" s="52">
        <v>0</v>
      </c>
      <c r="Q152" s="52">
        <v>3</v>
      </c>
      <c r="R152" s="53">
        <f t="shared" si="25"/>
        <v>1</v>
      </c>
      <c r="S152" s="54">
        <f t="shared" si="26"/>
        <v>1530.01</v>
      </c>
      <c r="T152" s="55">
        <f t="shared" si="30"/>
        <v>3</v>
      </c>
      <c r="U152" s="55" t="str">
        <f>IF(ISERROR(T152/($L152/30)),"",T152/($L152/30))</f>
        <v/>
      </c>
      <c r="V152" s="56">
        <f>IF(ISERROR(R152*$K152),"",R152*$K152)/1000</f>
        <v>1.2029999999999999E-2</v>
      </c>
      <c r="W152" s="45"/>
      <c r="X152" s="3" t="str">
        <f>VLOOKUP(B152,[1]DATA!$D$5:$DI$185,110,FALSE)</f>
        <v>B</v>
      </c>
      <c r="Y152" s="5">
        <f t="shared" si="27"/>
        <v>1366.08</v>
      </c>
      <c r="Z152" s="57">
        <f t="shared" si="31"/>
        <v>163.93</v>
      </c>
      <c r="AA152" s="10">
        <f t="shared" si="32"/>
        <v>1530.01</v>
      </c>
      <c r="AB152" s="3" t="b">
        <f t="shared" si="28"/>
        <v>1</v>
      </c>
      <c r="AC152" s="3">
        <f t="shared" si="29"/>
        <v>0</v>
      </c>
      <c r="AD152" s="10">
        <f t="shared" si="33"/>
        <v>1530.01</v>
      </c>
    </row>
    <row r="153" spans="1:30" ht="13.5" x14ac:dyDescent="0.3">
      <c r="A153" s="43" t="s">
        <v>359</v>
      </c>
      <c r="B153" s="44" t="s">
        <v>366</v>
      </c>
      <c r="C153" s="45" t="s">
        <v>367</v>
      </c>
      <c r="D153" s="43" t="s">
        <v>368</v>
      </c>
      <c r="E153" s="43">
        <v>12</v>
      </c>
      <c r="F153" s="46">
        <v>29.2</v>
      </c>
      <c r="G153" s="47">
        <v>32.700000000000003</v>
      </c>
      <c r="H153" s="47">
        <v>350.4</v>
      </c>
      <c r="I153" s="48">
        <v>392.45</v>
      </c>
      <c r="J153" s="45">
        <v>140</v>
      </c>
      <c r="K153" s="45">
        <v>2.95</v>
      </c>
      <c r="L153" s="49">
        <v>12.666666666666666</v>
      </c>
      <c r="M153" s="50"/>
      <c r="N153" s="49">
        <v>9</v>
      </c>
      <c r="O153" s="51">
        <f t="shared" si="24"/>
        <v>20.8218</v>
      </c>
      <c r="P153" s="52">
        <v>1</v>
      </c>
      <c r="Q153" s="52">
        <v>14</v>
      </c>
      <c r="R153" s="53">
        <f t="shared" si="25"/>
        <v>6</v>
      </c>
      <c r="S153" s="54">
        <f t="shared" si="26"/>
        <v>2354.69</v>
      </c>
      <c r="T153" s="55">
        <f t="shared" si="30"/>
        <v>14.155555555555555</v>
      </c>
      <c r="U153" s="55">
        <f>IF(ISERROR(T153/($L153/30)),"",T153/($L153/30))</f>
        <v>33.526315789473685</v>
      </c>
      <c r="V153" s="56">
        <f>IF(ISERROR(R153*$K153),"",R153*$K153)/1000</f>
        <v>1.7700000000000004E-2</v>
      </c>
      <c r="W153" s="45"/>
      <c r="X153" s="3" t="str">
        <f>VLOOKUP(B153,[1]DATA!$D$5:$DI$185,110,FALSE)</f>
        <v>B</v>
      </c>
      <c r="Y153" s="5">
        <f t="shared" si="27"/>
        <v>2102.4</v>
      </c>
      <c r="Z153" s="57">
        <f t="shared" si="31"/>
        <v>252.29</v>
      </c>
      <c r="AA153" s="10">
        <f t="shared" si="32"/>
        <v>2354.69</v>
      </c>
      <c r="AB153" s="3" t="b">
        <f t="shared" si="28"/>
        <v>1</v>
      </c>
      <c r="AC153" s="3">
        <f t="shared" si="29"/>
        <v>0</v>
      </c>
      <c r="AD153" s="10">
        <f t="shared" si="33"/>
        <v>2354.69</v>
      </c>
    </row>
    <row r="154" spans="1:30" ht="13.5" x14ac:dyDescent="0.3">
      <c r="A154" s="43" t="s">
        <v>359</v>
      </c>
      <c r="B154" s="44" t="s">
        <v>369</v>
      </c>
      <c r="C154" s="45" t="s">
        <v>370</v>
      </c>
      <c r="D154" s="43" t="s">
        <v>371</v>
      </c>
      <c r="E154" s="43">
        <v>480</v>
      </c>
      <c r="F154" s="46">
        <v>3.26</v>
      </c>
      <c r="G154" s="47">
        <v>3.65</v>
      </c>
      <c r="H154" s="47">
        <v>1564.8</v>
      </c>
      <c r="I154" s="48">
        <v>1752.58</v>
      </c>
      <c r="J154" s="45">
        <v>35</v>
      </c>
      <c r="K154" s="45">
        <v>11.05</v>
      </c>
      <c r="L154" s="49">
        <v>16.496153975677831</v>
      </c>
      <c r="M154" s="50"/>
      <c r="N154" s="49">
        <v>12</v>
      </c>
      <c r="O154" s="51">
        <f t="shared" si="24"/>
        <v>27.395860505500121</v>
      </c>
      <c r="P154" s="52">
        <v>6</v>
      </c>
      <c r="Q154" s="52">
        <v>14</v>
      </c>
      <c r="R154" s="53">
        <f t="shared" si="25"/>
        <v>7</v>
      </c>
      <c r="S154" s="54">
        <f t="shared" si="26"/>
        <v>12268.03</v>
      </c>
      <c r="T154" s="55">
        <f t="shared" si="30"/>
        <v>18.900256401621476</v>
      </c>
      <c r="U154" s="55">
        <f>IF(ISERROR(T154/($L154/30)),"",T154/($L154/30))</f>
        <v>34.372114426468656</v>
      </c>
      <c r="V154" s="56">
        <f>IF(ISERROR(R154*$K154),"",R154*$K154)/1000</f>
        <v>7.7350000000000002E-2</v>
      </c>
      <c r="W154" s="45"/>
      <c r="X154" s="3" t="str">
        <f>VLOOKUP(B154,[1]DATA!$D$5:$DI$185,110,FALSE)</f>
        <v>B</v>
      </c>
      <c r="Y154" s="5">
        <f t="shared" si="27"/>
        <v>10953.6</v>
      </c>
      <c r="Z154" s="57">
        <f t="shared" si="31"/>
        <v>1314.43</v>
      </c>
      <c r="AA154" s="10">
        <f t="shared" si="32"/>
        <v>12268.03</v>
      </c>
      <c r="AB154" s="3" t="b">
        <f t="shared" si="28"/>
        <v>1</v>
      </c>
      <c r="AC154" s="3">
        <f t="shared" si="29"/>
        <v>0</v>
      </c>
      <c r="AD154" s="10">
        <f t="shared" si="33"/>
        <v>12268.03</v>
      </c>
    </row>
    <row r="155" spans="1:30" ht="13.5" x14ac:dyDescent="0.3">
      <c r="A155" s="43" t="s">
        <v>359</v>
      </c>
      <c r="B155" s="44" t="s">
        <v>372</v>
      </c>
      <c r="C155" s="45" t="s">
        <v>373</v>
      </c>
      <c r="D155" s="43" t="s">
        <v>374</v>
      </c>
      <c r="E155" s="43">
        <v>336</v>
      </c>
      <c r="F155" s="46">
        <v>4.1500000000000004</v>
      </c>
      <c r="G155" s="47">
        <v>4.6500000000000004</v>
      </c>
      <c r="H155" s="47">
        <v>1394.4</v>
      </c>
      <c r="I155" s="48">
        <v>1561.73</v>
      </c>
      <c r="J155" s="45">
        <v>36</v>
      </c>
      <c r="K155" s="45">
        <v>12.36</v>
      </c>
      <c r="L155" s="49">
        <v>7.3435726488791513</v>
      </c>
      <c r="M155" s="50"/>
      <c r="N155" s="49">
        <v>5</v>
      </c>
      <c r="O155" s="51">
        <f t="shared" si="24"/>
        <v>11.853756353198911</v>
      </c>
      <c r="P155" s="52">
        <v>0</v>
      </c>
      <c r="Q155" s="52">
        <v>10</v>
      </c>
      <c r="R155" s="53">
        <f t="shared" si="25"/>
        <v>2</v>
      </c>
      <c r="S155" s="54">
        <f t="shared" si="26"/>
        <v>3123.46</v>
      </c>
      <c r="T155" s="55">
        <f t="shared" si="30"/>
        <v>9.5104284900747231</v>
      </c>
      <c r="U155" s="55">
        <f>IF(ISERROR(T155/($L155/30)),"",T155/($L155/30))</f>
        <v>38.852050404347665</v>
      </c>
      <c r="V155" s="56">
        <f>IF(ISERROR(R155*$K155),"",R155*$K155)/1000</f>
        <v>2.4719999999999999E-2</v>
      </c>
      <c r="W155" s="45"/>
      <c r="X155" s="3" t="str">
        <f>VLOOKUP(B155,[1]DATA!$D$5:$DI$185,110,FALSE)</f>
        <v>B</v>
      </c>
      <c r="Y155" s="5">
        <f t="shared" si="27"/>
        <v>2788.8</v>
      </c>
      <c r="Z155" s="57">
        <f t="shared" si="31"/>
        <v>334.66</v>
      </c>
      <c r="AA155" s="10">
        <f t="shared" si="32"/>
        <v>3123.46</v>
      </c>
      <c r="AB155" s="3" t="b">
        <f t="shared" si="28"/>
        <v>1</v>
      </c>
      <c r="AC155" s="3">
        <f t="shared" si="29"/>
        <v>0</v>
      </c>
      <c r="AD155" s="10">
        <f t="shared" si="33"/>
        <v>3123.46</v>
      </c>
    </row>
    <row r="156" spans="1:30" ht="13.5" x14ac:dyDescent="0.3">
      <c r="A156" s="43" t="s">
        <v>359</v>
      </c>
      <c r="B156" s="44" t="s">
        <v>375</v>
      </c>
      <c r="C156" s="45" t="s">
        <v>376</v>
      </c>
      <c r="D156" s="43" t="s">
        <v>362</v>
      </c>
      <c r="E156" s="43">
        <v>12</v>
      </c>
      <c r="F156" s="46">
        <v>129.46</v>
      </c>
      <c r="G156" s="47">
        <v>145</v>
      </c>
      <c r="H156" s="47">
        <v>1553.52</v>
      </c>
      <c r="I156" s="48">
        <v>1739.94</v>
      </c>
      <c r="J156" s="45">
        <v>30</v>
      </c>
      <c r="K156" s="45">
        <v>12.9</v>
      </c>
      <c r="L156" s="49">
        <v>5.333333333333333</v>
      </c>
      <c r="M156" s="50"/>
      <c r="N156" s="49">
        <v>4</v>
      </c>
      <c r="O156" s="51">
        <f t="shared" si="24"/>
        <v>8.9775999999999989</v>
      </c>
      <c r="P156" s="52">
        <v>1</v>
      </c>
      <c r="Q156" s="52">
        <v>4</v>
      </c>
      <c r="R156" s="53">
        <f t="shared" si="25"/>
        <v>4</v>
      </c>
      <c r="S156" s="54">
        <f t="shared" si="26"/>
        <v>6959.77</v>
      </c>
      <c r="T156" s="55">
        <f t="shared" si="30"/>
        <v>4.6444444444444448</v>
      </c>
      <c r="U156" s="55">
        <f>IF(ISERROR(T156/($L156/30)),"",T156/($L156/30))</f>
        <v>26.125000000000004</v>
      </c>
      <c r="V156" s="56">
        <f>IF(ISERROR(R156*$K156),"",R156*$K156)/1000</f>
        <v>5.16E-2</v>
      </c>
      <c r="W156" s="45"/>
      <c r="X156" s="3" t="str">
        <f>VLOOKUP(B156,[1]DATA!$D$5:$DI$185,110,FALSE)</f>
        <v>C</v>
      </c>
      <c r="Y156" s="5">
        <f t="shared" si="27"/>
        <v>6214.08</v>
      </c>
      <c r="Z156" s="57">
        <f t="shared" si="31"/>
        <v>745.69</v>
      </c>
      <c r="AA156" s="10">
        <f t="shared" si="32"/>
        <v>6959.77</v>
      </c>
      <c r="AB156" s="3" t="b">
        <f t="shared" si="28"/>
        <v>1</v>
      </c>
      <c r="AC156" s="3">
        <f t="shared" si="29"/>
        <v>0</v>
      </c>
      <c r="AD156" s="10">
        <f t="shared" si="33"/>
        <v>6959.77</v>
      </c>
    </row>
    <row r="157" spans="1:30" ht="13.5" x14ac:dyDescent="0.3">
      <c r="A157" s="43" t="s">
        <v>359</v>
      </c>
      <c r="B157" s="44" t="s">
        <v>377</v>
      </c>
      <c r="C157" s="45" t="s">
        <v>378</v>
      </c>
      <c r="D157" s="43" t="s">
        <v>365</v>
      </c>
      <c r="E157" s="43">
        <v>12</v>
      </c>
      <c r="F157" s="46">
        <v>113.84</v>
      </c>
      <c r="G157" s="47">
        <v>127.5</v>
      </c>
      <c r="H157" s="47">
        <v>1366.08</v>
      </c>
      <c r="I157" s="48">
        <v>1530.01</v>
      </c>
      <c r="J157" s="45">
        <v>30</v>
      </c>
      <c r="K157" s="45">
        <v>12.03</v>
      </c>
      <c r="L157" s="49">
        <v>15.305623169272659</v>
      </c>
      <c r="M157" s="50"/>
      <c r="N157" s="49">
        <v>11</v>
      </c>
      <c r="O157" s="51">
        <f t="shared" si="24"/>
        <v>25.284738103882173</v>
      </c>
      <c r="P157" s="52">
        <v>10</v>
      </c>
      <c r="Q157" s="52">
        <v>8</v>
      </c>
      <c r="R157" s="53">
        <f t="shared" si="25"/>
        <v>7</v>
      </c>
      <c r="S157" s="54">
        <f t="shared" si="26"/>
        <v>10710.07</v>
      </c>
      <c r="T157" s="47">
        <v>-3.7434166666666671</v>
      </c>
      <c r="U157" s="47">
        <v>-2</v>
      </c>
      <c r="V157" s="47">
        <v>0.26465999999999995</v>
      </c>
      <c r="W157" s="45"/>
      <c r="X157" s="3" t="str">
        <f>VLOOKUP(B157,[1]DATA!$D$5:$DI$185,110,FALSE)</f>
        <v>B</v>
      </c>
      <c r="Y157" s="5">
        <f t="shared" si="27"/>
        <v>9562.56</v>
      </c>
      <c r="Z157" s="57">
        <f t="shared" si="31"/>
        <v>1147.51</v>
      </c>
      <c r="AA157" s="10">
        <f t="shared" si="32"/>
        <v>10710.07</v>
      </c>
      <c r="AB157" s="3" t="b">
        <f t="shared" si="28"/>
        <v>1</v>
      </c>
      <c r="AC157" s="3">
        <f t="shared" si="29"/>
        <v>0</v>
      </c>
      <c r="AD157" s="10">
        <f t="shared" si="33"/>
        <v>10710.07</v>
      </c>
    </row>
    <row r="158" spans="1:30" ht="13.5" x14ac:dyDescent="0.3">
      <c r="A158" s="43" t="s">
        <v>359</v>
      </c>
      <c r="B158" s="44" t="s">
        <v>379</v>
      </c>
      <c r="C158" s="45" t="s">
        <v>380</v>
      </c>
      <c r="D158" s="43" t="s">
        <v>368</v>
      </c>
      <c r="E158" s="43">
        <v>12</v>
      </c>
      <c r="F158" s="46">
        <v>29.2</v>
      </c>
      <c r="G158" s="47">
        <v>32.700000000000003</v>
      </c>
      <c r="H158" s="47">
        <v>350.4</v>
      </c>
      <c r="I158" s="48">
        <v>392.45</v>
      </c>
      <c r="J158" s="45">
        <v>140</v>
      </c>
      <c r="K158" s="45">
        <v>2.95</v>
      </c>
      <c r="L158" s="49">
        <v>9.6666129061161605</v>
      </c>
      <c r="M158" s="50"/>
      <c r="N158" s="49">
        <v>7</v>
      </c>
      <c r="O158" s="51">
        <f t="shared" si="24"/>
        <v>16.021849825278213</v>
      </c>
      <c r="P158" s="52">
        <v>1</v>
      </c>
      <c r="Q158" s="52">
        <v>6</v>
      </c>
      <c r="R158" s="53">
        <f t="shared" si="25"/>
        <v>9</v>
      </c>
      <c r="S158" s="54">
        <f t="shared" si="26"/>
        <v>3532.03</v>
      </c>
      <c r="T158" s="47">
        <v>-3.9883796296296308</v>
      </c>
      <c r="U158" s="47">
        <v>-2</v>
      </c>
      <c r="V158" s="47">
        <v>7.0800000000000016E-2</v>
      </c>
      <c r="W158" s="45"/>
      <c r="X158" s="3" t="str">
        <f>VLOOKUP(B158,[1]DATA!$D$5:$DI$185,110,FALSE)</f>
        <v>B</v>
      </c>
      <c r="Y158" s="5">
        <f t="shared" si="27"/>
        <v>3153.6</v>
      </c>
      <c r="Z158" s="57">
        <f t="shared" si="31"/>
        <v>378.43</v>
      </c>
      <c r="AA158" s="10">
        <f t="shared" si="32"/>
        <v>3532.03</v>
      </c>
      <c r="AB158" s="3" t="b">
        <f t="shared" si="28"/>
        <v>1</v>
      </c>
      <c r="AC158" s="3">
        <f t="shared" si="29"/>
        <v>0</v>
      </c>
      <c r="AD158" s="10">
        <f t="shared" si="33"/>
        <v>3532.03</v>
      </c>
    </row>
    <row r="159" spans="1:30" ht="13.5" x14ac:dyDescent="0.3">
      <c r="A159" s="43" t="s">
        <v>359</v>
      </c>
      <c r="B159" s="44" t="s">
        <v>381</v>
      </c>
      <c r="C159" s="45" t="s">
        <v>382</v>
      </c>
      <c r="D159" s="43" t="s">
        <v>371</v>
      </c>
      <c r="E159" s="43">
        <v>480</v>
      </c>
      <c r="F159" s="46">
        <v>3.26</v>
      </c>
      <c r="G159" s="47">
        <v>3.65</v>
      </c>
      <c r="H159" s="47">
        <v>1564.8</v>
      </c>
      <c r="I159" s="48">
        <v>1752.58</v>
      </c>
      <c r="J159" s="45">
        <v>35</v>
      </c>
      <c r="K159" s="45">
        <v>11.05</v>
      </c>
      <c r="L159" s="49">
        <v>17.525452301572678</v>
      </c>
      <c r="M159" s="50"/>
      <c r="N159" s="49">
        <v>12</v>
      </c>
      <c r="O159" s="51">
        <f t="shared" si="24"/>
        <v>28.356504633057781</v>
      </c>
      <c r="P159" s="52">
        <v>2</v>
      </c>
      <c r="Q159" s="52">
        <v>10</v>
      </c>
      <c r="R159" s="53">
        <f t="shared" si="25"/>
        <v>16</v>
      </c>
      <c r="S159" s="54">
        <f t="shared" si="26"/>
        <v>28041.22</v>
      </c>
      <c r="T159" s="47">
        <v>-3.9883796296296308</v>
      </c>
      <c r="U159" s="47">
        <v>-2</v>
      </c>
      <c r="V159" s="47">
        <v>7.0800000000000016E-2</v>
      </c>
      <c r="W159" s="45"/>
      <c r="X159" s="3" t="str">
        <f>VLOOKUP(B159,[1]DATA!$D$5:$DI$185,110,FALSE)</f>
        <v>B</v>
      </c>
      <c r="Y159" s="5">
        <f t="shared" si="27"/>
        <v>25036.799999999999</v>
      </c>
      <c r="Z159" s="57">
        <f t="shared" si="31"/>
        <v>3004.42</v>
      </c>
      <c r="AA159" s="10">
        <f t="shared" si="32"/>
        <v>28041.22</v>
      </c>
      <c r="AB159" s="3" t="b">
        <f t="shared" si="28"/>
        <v>1</v>
      </c>
      <c r="AC159" s="3">
        <f t="shared" si="29"/>
        <v>0</v>
      </c>
      <c r="AD159" s="10">
        <f t="shared" si="33"/>
        <v>28041.22</v>
      </c>
    </row>
    <row r="160" spans="1:30" ht="13.5" x14ac:dyDescent="0.3">
      <c r="A160" s="43" t="s">
        <v>359</v>
      </c>
      <c r="B160" s="44" t="s">
        <v>383</v>
      </c>
      <c r="C160" s="45" t="s">
        <v>384</v>
      </c>
      <c r="D160" s="43" t="s">
        <v>374</v>
      </c>
      <c r="E160" s="43">
        <v>336</v>
      </c>
      <c r="F160" s="46">
        <v>4.1500000000000004</v>
      </c>
      <c r="G160" s="47">
        <v>4.6500000000000004</v>
      </c>
      <c r="H160" s="47">
        <v>1394.4</v>
      </c>
      <c r="I160" s="48">
        <v>1561.73</v>
      </c>
      <c r="J160" s="45">
        <v>36</v>
      </c>
      <c r="K160" s="45">
        <v>12.36</v>
      </c>
      <c r="L160" s="49">
        <v>13.209037103150454</v>
      </c>
      <c r="M160" s="50"/>
      <c r="N160" s="49">
        <v>9</v>
      </c>
      <c r="O160" s="51">
        <f t="shared" si="24"/>
        <v>21.32799432837032</v>
      </c>
      <c r="P160" s="52">
        <v>1</v>
      </c>
      <c r="Q160" s="52">
        <v>11</v>
      </c>
      <c r="R160" s="53">
        <f t="shared" si="25"/>
        <v>9</v>
      </c>
      <c r="S160" s="54">
        <f t="shared" si="26"/>
        <v>14055.55</v>
      </c>
      <c r="T160" s="47">
        <v>-3.9883796296296308</v>
      </c>
      <c r="U160" s="47">
        <v>-2</v>
      </c>
      <c r="V160" s="47">
        <v>7.0800000000000016E-2</v>
      </c>
      <c r="W160" s="45"/>
      <c r="X160" s="3" t="str">
        <f>VLOOKUP(B160,[1]DATA!$D$5:$DI$185,110,FALSE)</f>
        <v>B</v>
      </c>
      <c r="Y160" s="5">
        <f t="shared" si="27"/>
        <v>12549.6</v>
      </c>
      <c r="Z160" s="57">
        <f t="shared" si="31"/>
        <v>1505.95</v>
      </c>
      <c r="AA160" s="10">
        <f t="shared" si="32"/>
        <v>14055.55</v>
      </c>
      <c r="AB160" s="3" t="b">
        <f t="shared" si="28"/>
        <v>1</v>
      </c>
      <c r="AC160" s="3">
        <f t="shared" si="29"/>
        <v>0</v>
      </c>
      <c r="AD160" s="10">
        <f t="shared" si="33"/>
        <v>14055.55</v>
      </c>
    </row>
    <row r="161" spans="1:30" ht="13.5" x14ac:dyDescent="0.3">
      <c r="A161" s="43" t="s">
        <v>359</v>
      </c>
      <c r="B161" s="44" t="s">
        <v>385</v>
      </c>
      <c r="C161" s="45" t="s">
        <v>386</v>
      </c>
      <c r="D161" s="43" t="s">
        <v>362</v>
      </c>
      <c r="E161" s="43">
        <v>12</v>
      </c>
      <c r="F161" s="46">
        <v>129.46</v>
      </c>
      <c r="G161" s="47">
        <v>145</v>
      </c>
      <c r="H161" s="47">
        <v>1553.52</v>
      </c>
      <c r="I161" s="48">
        <v>1739.94</v>
      </c>
      <c r="J161" s="45">
        <v>30</v>
      </c>
      <c r="K161" s="45">
        <v>12.9</v>
      </c>
      <c r="L161" s="49">
        <v>7.333333333333333</v>
      </c>
      <c r="M161" s="50"/>
      <c r="N161" s="49">
        <v>5</v>
      </c>
      <c r="O161" s="51">
        <f t="shared" si="24"/>
        <v>11.844200000000001</v>
      </c>
      <c r="P161" s="52">
        <v>2</v>
      </c>
      <c r="Q161" s="52">
        <v>6</v>
      </c>
      <c r="R161" s="53">
        <f t="shared" si="25"/>
        <v>4</v>
      </c>
      <c r="S161" s="54">
        <f t="shared" si="26"/>
        <v>6959.77</v>
      </c>
      <c r="T161" s="47">
        <v>-3.9883796296296308</v>
      </c>
      <c r="U161" s="47">
        <v>-2</v>
      </c>
      <c r="V161" s="47">
        <v>7.0800000000000016E-2</v>
      </c>
      <c r="W161" s="45"/>
      <c r="X161" s="3" t="str">
        <f>VLOOKUP(B161,[1]DATA!$D$5:$DI$185,110,FALSE)</f>
        <v>C</v>
      </c>
      <c r="Y161" s="5">
        <f t="shared" si="27"/>
        <v>6214.08</v>
      </c>
      <c r="Z161" s="57">
        <f t="shared" si="31"/>
        <v>745.69</v>
      </c>
      <c r="AA161" s="10">
        <f t="shared" si="32"/>
        <v>6959.77</v>
      </c>
      <c r="AB161" s="3" t="b">
        <f t="shared" si="28"/>
        <v>1</v>
      </c>
      <c r="AC161" s="3">
        <f t="shared" si="29"/>
        <v>0</v>
      </c>
      <c r="AD161" s="10">
        <f t="shared" si="33"/>
        <v>6959.77</v>
      </c>
    </row>
    <row r="162" spans="1:30" ht="13.5" x14ac:dyDescent="0.3">
      <c r="A162" s="43" t="s">
        <v>359</v>
      </c>
      <c r="B162" s="44" t="s">
        <v>387</v>
      </c>
      <c r="C162" s="45" t="s">
        <v>388</v>
      </c>
      <c r="D162" s="43" t="s">
        <v>362</v>
      </c>
      <c r="E162" s="43">
        <v>12</v>
      </c>
      <c r="F162" s="46">
        <v>113.84</v>
      </c>
      <c r="G162" s="47">
        <v>127.5</v>
      </c>
      <c r="H162" s="47">
        <v>1366.08</v>
      </c>
      <c r="I162" s="48">
        <v>1530.01</v>
      </c>
      <c r="J162" s="45">
        <v>30</v>
      </c>
      <c r="K162" s="45">
        <v>12.03</v>
      </c>
      <c r="L162" s="49">
        <v>15.33336083721826</v>
      </c>
      <c r="M162" s="50"/>
      <c r="N162" s="49">
        <v>11</v>
      </c>
      <c r="O162" s="51">
        <f t="shared" si="24"/>
        <v>25.310625669375803</v>
      </c>
      <c r="P162" s="52">
        <v>11</v>
      </c>
      <c r="Q162" s="52">
        <v>10</v>
      </c>
      <c r="R162" s="53">
        <f t="shared" si="25"/>
        <v>4</v>
      </c>
      <c r="S162" s="54">
        <f t="shared" si="26"/>
        <v>6120.04</v>
      </c>
      <c r="T162" s="47">
        <v>-3.9883796296296308</v>
      </c>
      <c r="U162" s="47">
        <v>-2</v>
      </c>
      <c r="V162" s="47">
        <v>7.0800000000000016E-2</v>
      </c>
      <c r="W162" s="45"/>
      <c r="X162" s="3" t="str">
        <f>VLOOKUP(B162,[1]DATA!$D$5:$DI$185,110,FALSE)</f>
        <v>B</v>
      </c>
      <c r="Y162" s="5">
        <f t="shared" si="27"/>
        <v>5464.32</v>
      </c>
      <c r="Z162" s="57">
        <f t="shared" si="31"/>
        <v>655.72</v>
      </c>
      <c r="AA162" s="10">
        <f t="shared" si="32"/>
        <v>6120.04</v>
      </c>
      <c r="AB162" s="3" t="b">
        <f t="shared" si="28"/>
        <v>1</v>
      </c>
      <c r="AC162" s="3">
        <f t="shared" si="29"/>
        <v>0</v>
      </c>
      <c r="AD162" s="10">
        <f t="shared" si="33"/>
        <v>6120.04</v>
      </c>
    </row>
    <row r="163" spans="1:30" ht="13.5" x14ac:dyDescent="0.3">
      <c r="A163" s="43" t="s">
        <v>359</v>
      </c>
      <c r="B163" s="44" t="s">
        <v>389</v>
      </c>
      <c r="C163" s="45" t="s">
        <v>390</v>
      </c>
      <c r="D163" s="43" t="s">
        <v>368</v>
      </c>
      <c r="E163" s="43">
        <v>12</v>
      </c>
      <c r="F163" s="46">
        <v>29.2</v>
      </c>
      <c r="G163" s="47">
        <v>32.700000000000003</v>
      </c>
      <c r="H163" s="47">
        <v>350.4</v>
      </c>
      <c r="I163" s="48">
        <v>392.45</v>
      </c>
      <c r="J163" s="45">
        <v>140</v>
      </c>
      <c r="K163" s="45">
        <v>2.95</v>
      </c>
      <c r="L163" s="49">
        <v>21</v>
      </c>
      <c r="M163" s="50"/>
      <c r="N163" s="49">
        <v>15</v>
      </c>
      <c r="O163" s="51">
        <f t="shared" si="24"/>
        <v>34.599299999999999</v>
      </c>
      <c r="P163" s="52">
        <v>13</v>
      </c>
      <c r="Q163" s="52">
        <v>14</v>
      </c>
      <c r="R163" s="53">
        <f t="shared" si="25"/>
        <v>8</v>
      </c>
      <c r="S163" s="54">
        <f t="shared" si="26"/>
        <v>3139.58</v>
      </c>
      <c r="T163" s="47">
        <v>-3.9883796296296308</v>
      </c>
      <c r="U163" s="47">
        <v>-2</v>
      </c>
      <c r="V163" s="47">
        <v>7.0800000000000016E-2</v>
      </c>
      <c r="W163" s="45"/>
      <c r="X163" s="3" t="str">
        <f>VLOOKUP(B163,[1]DATA!$D$5:$DI$185,110,FALSE)</f>
        <v>B</v>
      </c>
      <c r="Y163" s="5">
        <f t="shared" si="27"/>
        <v>2803.2</v>
      </c>
      <c r="Z163" s="57">
        <f t="shared" si="31"/>
        <v>336.38</v>
      </c>
      <c r="AA163" s="10">
        <f t="shared" si="32"/>
        <v>3139.58</v>
      </c>
      <c r="AB163" s="3" t="b">
        <f t="shared" si="28"/>
        <v>1</v>
      </c>
      <c r="AC163" s="3">
        <f t="shared" si="29"/>
        <v>0</v>
      </c>
      <c r="AD163" s="10">
        <f t="shared" si="33"/>
        <v>3139.58</v>
      </c>
    </row>
    <row r="164" spans="1:30" ht="13.5" x14ac:dyDescent="0.3">
      <c r="A164" s="43" t="s">
        <v>359</v>
      </c>
      <c r="B164" s="44" t="s">
        <v>391</v>
      </c>
      <c r="C164" s="45" t="s">
        <v>392</v>
      </c>
      <c r="D164" s="43" t="s">
        <v>371</v>
      </c>
      <c r="E164" s="43">
        <v>480</v>
      </c>
      <c r="F164" s="46">
        <v>3.26</v>
      </c>
      <c r="G164" s="47">
        <v>3.65</v>
      </c>
      <c r="H164" s="47">
        <v>1564.8</v>
      </c>
      <c r="I164" s="48">
        <v>1752.58</v>
      </c>
      <c r="J164" s="45">
        <v>35</v>
      </c>
      <c r="K164" s="45">
        <v>11.05</v>
      </c>
      <c r="L164" s="49">
        <v>22.338281759167362</v>
      </c>
      <c r="M164" s="50"/>
      <c r="N164" s="49">
        <v>16</v>
      </c>
      <c r="O164" s="51">
        <f t="shared" si="24"/>
        <v>36.848318365830899</v>
      </c>
      <c r="P164" s="52">
        <v>20</v>
      </c>
      <c r="Q164" s="52">
        <v>11</v>
      </c>
      <c r="R164" s="53">
        <f t="shared" si="25"/>
        <v>6</v>
      </c>
      <c r="S164" s="54">
        <f t="shared" si="26"/>
        <v>10515.46</v>
      </c>
      <c r="T164" s="47">
        <v>-3.9883796296296308</v>
      </c>
      <c r="U164" s="47">
        <v>-2</v>
      </c>
      <c r="V164" s="47">
        <v>7.0800000000000016E-2</v>
      </c>
      <c r="W164" s="45"/>
      <c r="X164" s="3" t="str">
        <f>VLOOKUP(B164,[1]DATA!$D$5:$DI$185,110,FALSE)</f>
        <v>A</v>
      </c>
      <c r="Y164" s="5">
        <f t="shared" si="27"/>
        <v>9388.7999999999993</v>
      </c>
      <c r="Z164" s="57">
        <f t="shared" si="31"/>
        <v>1126.6600000000001</v>
      </c>
      <c r="AA164" s="10">
        <f t="shared" si="32"/>
        <v>10515.46</v>
      </c>
      <c r="AB164" s="3" t="b">
        <f t="shared" si="28"/>
        <v>1</v>
      </c>
      <c r="AC164" s="3">
        <f t="shared" si="29"/>
        <v>0</v>
      </c>
      <c r="AD164" s="10">
        <f t="shared" si="33"/>
        <v>10515.46</v>
      </c>
    </row>
    <row r="165" spans="1:30" ht="13.5" x14ac:dyDescent="0.3">
      <c r="A165" s="43" t="s">
        <v>359</v>
      </c>
      <c r="B165" s="44" t="s">
        <v>393</v>
      </c>
      <c r="C165" s="45" t="s">
        <v>394</v>
      </c>
      <c r="D165" s="43" t="s">
        <v>374</v>
      </c>
      <c r="E165" s="43">
        <v>336</v>
      </c>
      <c r="F165" s="46">
        <v>4.1500000000000004</v>
      </c>
      <c r="G165" s="47">
        <v>4.6500000000000004</v>
      </c>
      <c r="H165" s="47">
        <v>1394.4</v>
      </c>
      <c r="I165" s="48">
        <v>1561.73</v>
      </c>
      <c r="J165" s="45">
        <v>36</v>
      </c>
      <c r="K165" s="45">
        <v>12.36</v>
      </c>
      <c r="L165" s="49">
        <v>13.959982600150557</v>
      </c>
      <c r="M165" s="50"/>
      <c r="N165" s="49">
        <v>10</v>
      </c>
      <c r="O165" s="51">
        <f t="shared" si="24"/>
        <v>23.028851760720514</v>
      </c>
      <c r="P165" s="52">
        <v>0</v>
      </c>
      <c r="Q165" s="52">
        <v>0</v>
      </c>
      <c r="R165" s="53">
        <f t="shared" si="25"/>
        <v>23</v>
      </c>
      <c r="S165" s="54">
        <f t="shared" si="26"/>
        <v>35919.74</v>
      </c>
      <c r="T165" s="47">
        <v>-3.9883796296296308</v>
      </c>
      <c r="U165" s="47">
        <v>-2</v>
      </c>
      <c r="V165" s="47">
        <v>7.0800000000000016E-2</v>
      </c>
      <c r="W165" s="45"/>
      <c r="X165" s="3" t="str">
        <f>VLOOKUP(B165,[1]DATA!$D$5:$DI$185,110,FALSE)</f>
        <v>B</v>
      </c>
      <c r="Y165" s="5">
        <f t="shared" si="27"/>
        <v>32071.200000000001</v>
      </c>
      <c r="Z165" s="57">
        <f t="shared" si="31"/>
        <v>3848.54</v>
      </c>
      <c r="AA165" s="10">
        <f t="shared" si="32"/>
        <v>35919.74</v>
      </c>
      <c r="AB165" s="3" t="b">
        <f t="shared" si="28"/>
        <v>1</v>
      </c>
      <c r="AC165" s="3">
        <f t="shared" si="29"/>
        <v>0</v>
      </c>
      <c r="AD165" s="10">
        <f t="shared" si="33"/>
        <v>35919.74</v>
      </c>
    </row>
    <row r="166" spans="1:30" ht="13.5" x14ac:dyDescent="0.3">
      <c r="A166" s="43" t="s">
        <v>359</v>
      </c>
      <c r="B166" s="44" t="s">
        <v>395</v>
      </c>
      <c r="C166" s="45" t="s">
        <v>396</v>
      </c>
      <c r="D166" s="43" t="s">
        <v>362</v>
      </c>
      <c r="E166" s="43">
        <v>12</v>
      </c>
      <c r="F166" s="46">
        <v>132.68</v>
      </c>
      <c r="G166" s="47">
        <v>148.6</v>
      </c>
      <c r="H166" s="47">
        <v>1592.16</v>
      </c>
      <c r="I166" s="48">
        <v>1783.22</v>
      </c>
      <c r="J166" s="45">
        <v>30</v>
      </c>
      <c r="K166" s="45">
        <v>12.03</v>
      </c>
      <c r="L166" s="49">
        <v>9.9999999999999982</v>
      </c>
      <c r="M166" s="50"/>
      <c r="N166" s="49">
        <v>7</v>
      </c>
      <c r="O166" s="51">
        <f t="shared" si="24"/>
        <v>16.332999999999998</v>
      </c>
      <c r="P166" s="52">
        <v>0</v>
      </c>
      <c r="Q166" s="52">
        <v>10</v>
      </c>
      <c r="R166" s="53">
        <f t="shared" si="25"/>
        <v>6</v>
      </c>
      <c r="S166" s="54">
        <f t="shared" si="26"/>
        <v>10699.32</v>
      </c>
      <c r="T166" s="47">
        <v>-2.1001133128882605</v>
      </c>
      <c r="U166" s="47">
        <v>-2</v>
      </c>
      <c r="V166" s="47">
        <v>0.15638999999999997</v>
      </c>
      <c r="W166" s="45"/>
      <c r="X166" s="3" t="str">
        <f>VLOOKUP(B166,[1]DATA!$D$5:$DI$185,110,FALSE)</f>
        <v>B</v>
      </c>
      <c r="Y166" s="5">
        <f t="shared" si="27"/>
        <v>9552.9599999999991</v>
      </c>
      <c r="Z166" s="57">
        <f t="shared" si="31"/>
        <v>1146.3599999999999</v>
      </c>
      <c r="AA166" s="10">
        <f t="shared" si="32"/>
        <v>10699.32</v>
      </c>
      <c r="AB166" s="3" t="b">
        <f t="shared" si="28"/>
        <v>1</v>
      </c>
      <c r="AC166" s="3">
        <f t="shared" si="29"/>
        <v>0</v>
      </c>
      <c r="AD166" s="10">
        <f t="shared" si="33"/>
        <v>10699.32</v>
      </c>
    </row>
    <row r="167" spans="1:30" ht="13.5" x14ac:dyDescent="0.3">
      <c r="A167" s="43" t="s">
        <v>359</v>
      </c>
      <c r="B167" s="44" t="s">
        <v>397</v>
      </c>
      <c r="C167" s="45" t="s">
        <v>398</v>
      </c>
      <c r="D167" s="43" t="s">
        <v>368</v>
      </c>
      <c r="E167" s="43">
        <v>12</v>
      </c>
      <c r="F167" s="46">
        <v>30.98</v>
      </c>
      <c r="G167" s="47">
        <v>34.700000000000003</v>
      </c>
      <c r="H167" s="47">
        <v>371.76</v>
      </c>
      <c r="I167" s="48">
        <v>416.37</v>
      </c>
      <c r="J167" s="45">
        <v>140</v>
      </c>
      <c r="K167" s="45">
        <v>2.95</v>
      </c>
      <c r="L167" s="49">
        <v>8.33336650165427</v>
      </c>
      <c r="M167" s="50"/>
      <c r="N167" s="49">
        <v>6</v>
      </c>
      <c r="O167" s="51">
        <f t="shared" si="24"/>
        <v>13.777530955993932</v>
      </c>
      <c r="P167" s="52">
        <v>0</v>
      </c>
      <c r="Q167" s="52">
        <v>7</v>
      </c>
      <c r="R167" s="53">
        <f t="shared" si="25"/>
        <v>7</v>
      </c>
      <c r="S167" s="54">
        <f t="shared" si="26"/>
        <v>2914.6</v>
      </c>
      <c r="T167" s="47">
        <v>-4.9003901474289826</v>
      </c>
      <c r="U167" s="47">
        <v>-2</v>
      </c>
      <c r="V167" s="47">
        <v>8.5550000000000015E-2</v>
      </c>
      <c r="W167" s="45"/>
      <c r="X167" s="3" t="str">
        <f>VLOOKUP(B167,[1]DATA!$D$5:$DI$185,110,FALSE)</f>
        <v>B</v>
      </c>
      <c r="Y167" s="5">
        <f t="shared" si="27"/>
        <v>2602.3200000000002</v>
      </c>
      <c r="Z167" s="57">
        <f t="shared" si="31"/>
        <v>312.27999999999997</v>
      </c>
      <c r="AA167" s="10">
        <f t="shared" si="32"/>
        <v>2914.6</v>
      </c>
      <c r="AB167" s="3" t="b">
        <f t="shared" si="28"/>
        <v>1</v>
      </c>
      <c r="AC167" s="3">
        <f t="shared" si="29"/>
        <v>0</v>
      </c>
      <c r="AD167" s="10">
        <f t="shared" si="33"/>
        <v>2914.6</v>
      </c>
    </row>
    <row r="168" spans="1:30" ht="13.5" x14ac:dyDescent="0.3">
      <c r="A168" s="43" t="s">
        <v>359</v>
      </c>
      <c r="B168" s="44" t="s">
        <v>399</v>
      </c>
      <c r="C168" s="45" t="s">
        <v>400</v>
      </c>
      <c r="D168" s="43" t="s">
        <v>371</v>
      </c>
      <c r="E168" s="43">
        <v>480</v>
      </c>
      <c r="F168" s="46">
        <v>4.0199999999999996</v>
      </c>
      <c r="G168" s="47">
        <v>4.5</v>
      </c>
      <c r="H168" s="47">
        <v>1929.6</v>
      </c>
      <c r="I168" s="48">
        <v>2161.15</v>
      </c>
      <c r="J168" s="45">
        <v>35</v>
      </c>
      <c r="K168" s="45">
        <v>13.25</v>
      </c>
      <c r="L168" s="49">
        <v>12.873901947529994</v>
      </c>
      <c r="M168" s="50"/>
      <c r="N168" s="49">
        <v>9</v>
      </c>
      <c r="O168" s="51">
        <f t="shared" si="24"/>
        <v>21.015212687629742</v>
      </c>
      <c r="P168" s="52">
        <v>1</v>
      </c>
      <c r="Q168" s="52">
        <v>14</v>
      </c>
      <c r="R168" s="53">
        <f t="shared" si="25"/>
        <v>6</v>
      </c>
      <c r="S168" s="54">
        <f t="shared" si="26"/>
        <v>12966.91</v>
      </c>
      <c r="T168" s="47">
        <v>-14.812455923389143</v>
      </c>
      <c r="U168" s="47">
        <v>-2</v>
      </c>
      <c r="V168" s="47">
        <v>0.98050000000000004</v>
      </c>
      <c r="W168" s="45"/>
      <c r="X168" s="3" t="str">
        <f>VLOOKUP(B168,[1]DATA!$D$5:$DI$185,110,FALSE)</f>
        <v>A</v>
      </c>
      <c r="Y168" s="5">
        <f t="shared" si="27"/>
        <v>11577.6</v>
      </c>
      <c r="Z168" s="57">
        <f t="shared" si="31"/>
        <v>1389.31</v>
      </c>
      <c r="AA168" s="10">
        <f t="shared" si="32"/>
        <v>12966.91</v>
      </c>
      <c r="AB168" s="3" t="b">
        <f t="shared" si="28"/>
        <v>1</v>
      </c>
      <c r="AC168" s="3">
        <f t="shared" si="29"/>
        <v>0</v>
      </c>
      <c r="AD168" s="10">
        <f t="shared" si="33"/>
        <v>12966.91</v>
      </c>
    </row>
    <row r="169" spans="1:30" ht="13.5" x14ac:dyDescent="0.3">
      <c r="A169" s="43" t="s">
        <v>359</v>
      </c>
      <c r="B169" s="44" t="s">
        <v>401</v>
      </c>
      <c r="C169" s="45" t="s">
        <v>402</v>
      </c>
      <c r="D169" s="43" t="s">
        <v>362</v>
      </c>
      <c r="E169" s="43">
        <v>12</v>
      </c>
      <c r="F169" s="46">
        <v>132.68</v>
      </c>
      <c r="G169" s="47">
        <v>148.6</v>
      </c>
      <c r="H169" s="47">
        <v>1592.16</v>
      </c>
      <c r="I169" s="48">
        <v>1783.22</v>
      </c>
      <c r="J169" s="45">
        <v>30</v>
      </c>
      <c r="K169" s="45">
        <v>12.03</v>
      </c>
      <c r="L169" s="49">
        <v>3.9999999999999996</v>
      </c>
      <c r="M169" s="50"/>
      <c r="N169" s="49">
        <v>4</v>
      </c>
      <c r="O169" s="51">
        <f t="shared" si="24"/>
        <v>7.7332000000000001</v>
      </c>
      <c r="P169" s="52">
        <v>1</v>
      </c>
      <c r="Q169" s="52">
        <v>7</v>
      </c>
      <c r="R169" s="53">
        <f t="shared" si="25"/>
        <v>0</v>
      </c>
      <c r="S169" s="54">
        <f t="shared" si="26"/>
        <v>0</v>
      </c>
      <c r="T169" s="47">
        <v>-1.5460689313517337</v>
      </c>
      <c r="U169" s="47">
        <v>-2</v>
      </c>
      <c r="V169" s="47">
        <v>0.10826999999999999</v>
      </c>
      <c r="W169" s="45"/>
      <c r="X169" s="3" t="str">
        <f>VLOOKUP(B169,[1]DATA!$D$5:$DI$185,110,FALSE)</f>
        <v>C</v>
      </c>
      <c r="Y169" s="5">
        <f t="shared" si="27"/>
        <v>0</v>
      </c>
      <c r="Z169" s="57">
        <f t="shared" si="31"/>
        <v>0</v>
      </c>
      <c r="AA169" s="10">
        <f t="shared" si="32"/>
        <v>0</v>
      </c>
      <c r="AB169" s="3" t="b">
        <f t="shared" si="28"/>
        <v>1</v>
      </c>
      <c r="AC169" s="3">
        <f t="shared" si="29"/>
        <v>0</v>
      </c>
      <c r="AD169" s="10">
        <f t="shared" si="33"/>
        <v>0</v>
      </c>
    </row>
    <row r="170" spans="1:30" ht="13.5" x14ac:dyDescent="0.3">
      <c r="A170" s="43" t="s">
        <v>359</v>
      </c>
      <c r="B170" s="44" t="s">
        <v>403</v>
      </c>
      <c r="C170" s="45" t="s">
        <v>404</v>
      </c>
      <c r="D170" s="43" t="s">
        <v>368</v>
      </c>
      <c r="E170" s="43">
        <v>12</v>
      </c>
      <c r="F170" s="46">
        <v>30.98</v>
      </c>
      <c r="G170" s="47">
        <v>34.700000000000003</v>
      </c>
      <c r="H170" s="47">
        <v>371.76</v>
      </c>
      <c r="I170" s="48">
        <v>416.37</v>
      </c>
      <c r="J170" s="45">
        <v>140</v>
      </c>
      <c r="K170" s="45">
        <v>2.95</v>
      </c>
      <c r="L170" s="49">
        <v>5.666691542907369</v>
      </c>
      <c r="M170" s="50"/>
      <c r="N170" s="49">
        <v>4</v>
      </c>
      <c r="O170" s="51">
        <f t="shared" si="24"/>
        <v>9.2887232169954466</v>
      </c>
      <c r="P170" s="52">
        <v>0</v>
      </c>
      <c r="Q170" s="52">
        <v>5</v>
      </c>
      <c r="R170" s="53">
        <f t="shared" si="25"/>
        <v>4</v>
      </c>
      <c r="S170" s="54">
        <f t="shared" si="26"/>
        <v>1665.48</v>
      </c>
      <c r="T170" s="47">
        <v>-3.0005016181229771</v>
      </c>
      <c r="U170" s="47">
        <v>-2</v>
      </c>
      <c r="V170" s="47">
        <v>5.3100000000000001E-2</v>
      </c>
      <c r="W170" s="45"/>
      <c r="X170" s="3" t="str">
        <f>VLOOKUP(B170,[1]DATA!$D$5:$DI$185,110,FALSE)</f>
        <v>C</v>
      </c>
      <c r="Y170" s="5">
        <f t="shared" si="27"/>
        <v>1487.04</v>
      </c>
      <c r="Z170" s="57">
        <f t="shared" si="31"/>
        <v>178.44</v>
      </c>
      <c r="AA170" s="10">
        <f t="shared" si="32"/>
        <v>1665.48</v>
      </c>
      <c r="AB170" s="3" t="b">
        <f t="shared" si="28"/>
        <v>1</v>
      </c>
      <c r="AC170" s="3">
        <f t="shared" si="29"/>
        <v>0</v>
      </c>
      <c r="AD170" s="10">
        <f t="shared" si="33"/>
        <v>1665.48</v>
      </c>
    </row>
    <row r="171" spans="1:30" ht="13.5" x14ac:dyDescent="0.3">
      <c r="A171" s="43" t="s">
        <v>359</v>
      </c>
      <c r="B171" s="44" t="s">
        <v>405</v>
      </c>
      <c r="C171" s="45" t="s">
        <v>406</v>
      </c>
      <c r="D171" s="43" t="s">
        <v>371</v>
      </c>
      <c r="E171" s="43">
        <v>480</v>
      </c>
      <c r="F171" s="46">
        <v>4.0199999999999996</v>
      </c>
      <c r="G171" s="47">
        <v>4.5</v>
      </c>
      <c r="H171" s="47">
        <v>1929.6</v>
      </c>
      <c r="I171" s="48">
        <v>2161.15</v>
      </c>
      <c r="J171" s="45">
        <v>35</v>
      </c>
      <c r="K171" s="45">
        <v>13.25</v>
      </c>
      <c r="L171" s="49">
        <v>8.0312304739623546</v>
      </c>
      <c r="M171" s="50"/>
      <c r="N171" s="49">
        <v>6</v>
      </c>
      <c r="O171" s="51">
        <f t="shared" si="24"/>
        <v>13.495547401349064</v>
      </c>
      <c r="P171" s="52">
        <v>0</v>
      </c>
      <c r="Q171" s="52">
        <v>11</v>
      </c>
      <c r="R171" s="53">
        <f t="shared" si="25"/>
        <v>2</v>
      </c>
      <c r="S171" s="54">
        <f t="shared" si="26"/>
        <v>4322.3</v>
      </c>
      <c r="T171" s="47">
        <v>-7.6405452054794516</v>
      </c>
      <c r="U171" s="47">
        <v>-2</v>
      </c>
      <c r="V171" s="47">
        <v>0.50349999999999995</v>
      </c>
      <c r="W171" s="45"/>
      <c r="X171" s="3" t="str">
        <f>VLOOKUP(B171,[1]DATA!$D$5:$DI$185,110,FALSE)</f>
        <v>B</v>
      </c>
      <c r="Y171" s="5">
        <f t="shared" si="27"/>
        <v>3859.2</v>
      </c>
      <c r="Z171" s="57">
        <f t="shared" si="31"/>
        <v>463.1</v>
      </c>
      <c r="AA171" s="10">
        <f t="shared" si="32"/>
        <v>4322.3</v>
      </c>
      <c r="AB171" s="3" t="b">
        <f t="shared" si="28"/>
        <v>1</v>
      </c>
      <c r="AC171" s="3">
        <f t="shared" si="29"/>
        <v>0</v>
      </c>
      <c r="AD171" s="10">
        <f t="shared" si="33"/>
        <v>4322.3</v>
      </c>
    </row>
    <row r="172" spans="1:30" ht="13.5" x14ac:dyDescent="0.3">
      <c r="A172" s="43" t="s">
        <v>359</v>
      </c>
      <c r="B172" s="44" t="s">
        <v>407</v>
      </c>
      <c r="C172" s="45" t="s">
        <v>408</v>
      </c>
      <c r="D172" s="43" t="s">
        <v>362</v>
      </c>
      <c r="E172" s="43">
        <v>12</v>
      </c>
      <c r="F172" s="46">
        <v>121.79</v>
      </c>
      <c r="G172" s="47">
        <v>136.4</v>
      </c>
      <c r="H172" s="47">
        <v>1461.48</v>
      </c>
      <c r="I172" s="48">
        <v>1636.86</v>
      </c>
      <c r="J172" s="45">
        <v>35</v>
      </c>
      <c r="K172" s="45">
        <v>13.25</v>
      </c>
      <c r="L172" s="49">
        <v>42.083333333333336</v>
      </c>
      <c r="M172" s="50"/>
      <c r="N172" s="49">
        <v>39</v>
      </c>
      <c r="O172" s="51">
        <f t="shared" si="24"/>
        <v>78.276375000000002</v>
      </c>
      <c r="P172" s="52">
        <v>0</v>
      </c>
      <c r="Q172" s="52">
        <v>32</v>
      </c>
      <c r="R172" s="53">
        <f t="shared" si="25"/>
        <v>46</v>
      </c>
      <c r="S172" s="54">
        <f t="shared" si="26"/>
        <v>75295.45</v>
      </c>
      <c r="T172" s="47">
        <v>-7.6405452054794516</v>
      </c>
      <c r="U172" s="47">
        <v>-2</v>
      </c>
      <c r="V172" s="47">
        <v>0.50349999999999995</v>
      </c>
      <c r="W172" s="45"/>
      <c r="X172" s="3" t="str">
        <f>VLOOKUP(B172,[1]DATA!$D$5:$DI$185,110,FALSE)</f>
        <v>C</v>
      </c>
      <c r="Y172" s="5">
        <f t="shared" si="27"/>
        <v>67228.08</v>
      </c>
      <c r="Z172" s="57">
        <f t="shared" si="31"/>
        <v>8067.37</v>
      </c>
      <c r="AA172" s="10">
        <f t="shared" si="32"/>
        <v>75295.45</v>
      </c>
      <c r="AB172" s="3" t="b">
        <f t="shared" si="28"/>
        <v>1</v>
      </c>
      <c r="AC172" s="3">
        <f t="shared" si="29"/>
        <v>0</v>
      </c>
      <c r="AD172" s="10">
        <f t="shared" si="33"/>
        <v>75295.45</v>
      </c>
    </row>
    <row r="173" spans="1:30" ht="13.5" x14ac:dyDescent="0.3">
      <c r="A173" s="43" t="s">
        <v>359</v>
      </c>
      <c r="B173" s="44" t="s">
        <v>409</v>
      </c>
      <c r="C173" s="45" t="s">
        <v>410</v>
      </c>
      <c r="D173" s="43" t="s">
        <v>371</v>
      </c>
      <c r="E173" s="43">
        <v>480</v>
      </c>
      <c r="F173" s="46">
        <v>4.0199999999999996</v>
      </c>
      <c r="G173" s="47">
        <v>4.5</v>
      </c>
      <c r="H173" s="47">
        <v>1929.6</v>
      </c>
      <c r="I173" s="48">
        <v>2161.15</v>
      </c>
      <c r="J173" s="45">
        <v>35</v>
      </c>
      <c r="K173" s="45">
        <v>13.25</v>
      </c>
      <c r="L173" s="49">
        <v>19.417166453328477</v>
      </c>
      <c r="M173" s="50"/>
      <c r="N173" s="49">
        <v>14</v>
      </c>
      <c r="O173" s="51">
        <f t="shared" si="24"/>
        <v>32.122041450891473</v>
      </c>
      <c r="P173" s="52">
        <v>5</v>
      </c>
      <c r="Q173" s="52">
        <v>32</v>
      </c>
      <c r="R173" s="53">
        <f t="shared" si="25"/>
        <v>0</v>
      </c>
      <c r="S173" s="54">
        <f t="shared" si="26"/>
        <v>0</v>
      </c>
      <c r="T173" s="47">
        <v>-7.6405452054794516</v>
      </c>
      <c r="U173" s="47">
        <v>-2</v>
      </c>
      <c r="V173" s="47">
        <v>0.50349999999999995</v>
      </c>
      <c r="W173" s="45"/>
      <c r="X173" s="3" t="str">
        <f>VLOOKUP(B173,[1]DATA!$D$5:$DI$185,110,FALSE)</f>
        <v>C</v>
      </c>
      <c r="Y173" s="5">
        <f t="shared" si="27"/>
        <v>0</v>
      </c>
      <c r="Z173" s="57">
        <f t="shared" si="31"/>
        <v>0</v>
      </c>
      <c r="AA173" s="10">
        <f t="shared" si="32"/>
        <v>0</v>
      </c>
      <c r="AB173" s="3" t="b">
        <f t="shared" si="28"/>
        <v>1</v>
      </c>
      <c r="AC173" s="3">
        <f t="shared" si="29"/>
        <v>0</v>
      </c>
      <c r="AD173" s="10">
        <f t="shared" si="33"/>
        <v>0</v>
      </c>
    </row>
    <row r="174" spans="1:30" ht="13.5" x14ac:dyDescent="0.3">
      <c r="A174" s="43" t="s">
        <v>411</v>
      </c>
      <c r="B174" s="44" t="s">
        <v>412</v>
      </c>
      <c r="C174" s="45" t="s">
        <v>413</v>
      </c>
      <c r="D174" s="43" t="s">
        <v>36</v>
      </c>
      <c r="E174" s="43">
        <v>24</v>
      </c>
      <c r="F174" s="46">
        <v>61.7</v>
      </c>
      <c r="G174" s="47">
        <v>69.099999999999994</v>
      </c>
      <c r="H174" s="47">
        <v>1480.8</v>
      </c>
      <c r="I174" s="48">
        <v>1658.5</v>
      </c>
      <c r="J174" s="45">
        <v>27</v>
      </c>
      <c r="K174" s="45">
        <v>14.08</v>
      </c>
      <c r="L174" s="49">
        <v>1.9999999999999998</v>
      </c>
      <c r="M174" s="50"/>
      <c r="N174" s="49">
        <v>4</v>
      </c>
      <c r="O174" s="51">
        <f t="shared" si="24"/>
        <v>5.8666</v>
      </c>
      <c r="P174" s="52">
        <v>9</v>
      </c>
      <c r="Q174" s="52">
        <v>0</v>
      </c>
      <c r="R174" s="53">
        <f t="shared" si="25"/>
        <v>0</v>
      </c>
      <c r="S174" s="54">
        <f t="shared" si="26"/>
        <v>0</v>
      </c>
      <c r="T174" s="47">
        <v>-0.12879411764705884</v>
      </c>
      <c r="U174" s="47">
        <v>-2</v>
      </c>
      <c r="V174" s="47">
        <v>5.6320000000000002E-2</v>
      </c>
      <c r="W174" s="45"/>
      <c r="X174" s="3" t="str">
        <f>VLOOKUP(B174,[1]DATA!$D$5:$DI$185,110,FALSE)</f>
        <v>C</v>
      </c>
      <c r="Y174" s="5">
        <f t="shared" si="27"/>
        <v>0</v>
      </c>
      <c r="Z174" s="57">
        <f t="shared" si="31"/>
        <v>0</v>
      </c>
      <c r="AA174" s="10">
        <f t="shared" si="32"/>
        <v>0</v>
      </c>
      <c r="AB174" s="3" t="b">
        <f t="shared" si="28"/>
        <v>1</v>
      </c>
      <c r="AC174" s="3">
        <f t="shared" si="29"/>
        <v>0</v>
      </c>
      <c r="AD174" s="10">
        <f t="shared" si="33"/>
        <v>0</v>
      </c>
    </row>
    <row r="175" spans="1:30" ht="13.5" x14ac:dyDescent="0.3">
      <c r="A175" s="43" t="s">
        <v>411</v>
      </c>
      <c r="B175" s="44" t="s">
        <v>414</v>
      </c>
      <c r="C175" s="45" t="s">
        <v>415</v>
      </c>
      <c r="D175" s="43" t="s">
        <v>368</v>
      </c>
      <c r="E175" s="43">
        <v>12</v>
      </c>
      <c r="F175" s="46">
        <v>20.98</v>
      </c>
      <c r="G175" s="47">
        <v>23.5</v>
      </c>
      <c r="H175" s="47">
        <v>251.76</v>
      </c>
      <c r="I175" s="48">
        <v>281.97000000000003</v>
      </c>
      <c r="J175" s="45">
        <v>140</v>
      </c>
      <c r="K175" s="45">
        <v>3.09</v>
      </c>
      <c r="L175" s="49">
        <v>3.3333831608057101</v>
      </c>
      <c r="M175" s="50"/>
      <c r="N175" s="49">
        <v>4</v>
      </c>
      <c r="O175" s="51">
        <f t="shared" si="24"/>
        <v>7.1110465039799688</v>
      </c>
      <c r="P175" s="52">
        <v>0</v>
      </c>
      <c r="Q175" s="52">
        <v>7</v>
      </c>
      <c r="R175" s="53">
        <f t="shared" si="25"/>
        <v>0</v>
      </c>
      <c r="S175" s="54">
        <f t="shared" si="26"/>
        <v>0</v>
      </c>
      <c r="T175" s="47">
        <v>-0.2546204801639585</v>
      </c>
      <c r="U175" s="47">
        <v>-2</v>
      </c>
      <c r="V175" s="47">
        <v>1.2359999999999999E-2</v>
      </c>
      <c r="W175" s="45"/>
      <c r="X175" s="3" t="str">
        <f>VLOOKUP(B175,[1]DATA!$D$5:$DI$185,110,FALSE)</f>
        <v>C</v>
      </c>
      <c r="Y175" s="5">
        <f t="shared" si="27"/>
        <v>0</v>
      </c>
      <c r="Z175" s="57">
        <f t="shared" si="31"/>
        <v>0</v>
      </c>
      <c r="AA175" s="10">
        <f t="shared" si="32"/>
        <v>0</v>
      </c>
      <c r="AB175" s="3" t="b">
        <f t="shared" si="28"/>
        <v>1</v>
      </c>
      <c r="AC175" s="3">
        <f t="shared" si="29"/>
        <v>0</v>
      </c>
      <c r="AD175" s="10">
        <f t="shared" si="33"/>
        <v>0</v>
      </c>
    </row>
    <row r="176" spans="1:30" ht="13.5" x14ac:dyDescent="0.3">
      <c r="A176" s="43" t="s">
        <v>411</v>
      </c>
      <c r="B176" s="44" t="s">
        <v>416</v>
      </c>
      <c r="C176" s="45" t="s">
        <v>417</v>
      </c>
      <c r="D176" s="43" t="s">
        <v>36</v>
      </c>
      <c r="E176" s="43">
        <v>24</v>
      </c>
      <c r="F176" s="46">
        <v>61.7</v>
      </c>
      <c r="G176" s="47">
        <v>69.099999999999994</v>
      </c>
      <c r="H176" s="47">
        <v>1480.8</v>
      </c>
      <c r="I176" s="48">
        <v>1658.5</v>
      </c>
      <c r="J176" s="45">
        <v>27</v>
      </c>
      <c r="K176" s="45">
        <v>14.08</v>
      </c>
      <c r="L176" s="49">
        <v>0.66666666666666663</v>
      </c>
      <c r="M176" s="50"/>
      <c r="N176" s="49">
        <v>4</v>
      </c>
      <c r="O176" s="51">
        <f t="shared" si="24"/>
        <v>4.6222000000000003</v>
      </c>
      <c r="P176" s="52">
        <v>8</v>
      </c>
      <c r="Q176" s="52">
        <v>0</v>
      </c>
      <c r="R176" s="53">
        <f t="shared" si="25"/>
        <v>0</v>
      </c>
      <c r="S176" s="54">
        <f t="shared" si="26"/>
        <v>0</v>
      </c>
      <c r="T176" s="47">
        <v>-0.16598681561996778</v>
      </c>
      <c r="U176" s="47">
        <v>-2</v>
      </c>
      <c r="V176" s="47">
        <v>5.6320000000000002E-2</v>
      </c>
      <c r="W176" s="45"/>
      <c r="X176" s="3" t="str">
        <f>VLOOKUP(B176,[1]DATA!$D$5:$DI$185,110,FALSE)</f>
        <v>C</v>
      </c>
      <c r="Y176" s="5">
        <f t="shared" si="27"/>
        <v>0</v>
      </c>
      <c r="Z176" s="57">
        <f t="shared" si="31"/>
        <v>0</v>
      </c>
      <c r="AA176" s="10">
        <f t="shared" si="32"/>
        <v>0</v>
      </c>
      <c r="AB176" s="3" t="b">
        <f t="shared" si="28"/>
        <v>1</v>
      </c>
      <c r="AC176" s="3">
        <f t="shared" si="29"/>
        <v>0</v>
      </c>
      <c r="AD176" s="10">
        <f t="shared" si="33"/>
        <v>0</v>
      </c>
    </row>
    <row r="177" spans="1:30" ht="13.5" x14ac:dyDescent="0.3">
      <c r="A177" s="43" t="s">
        <v>411</v>
      </c>
      <c r="B177" s="44" t="s">
        <v>418</v>
      </c>
      <c r="C177" s="45" t="s">
        <v>419</v>
      </c>
      <c r="D177" s="43" t="s">
        <v>368</v>
      </c>
      <c r="E177" s="43">
        <v>12</v>
      </c>
      <c r="F177" s="46">
        <v>20.98</v>
      </c>
      <c r="G177" s="47">
        <v>23.5</v>
      </c>
      <c r="H177" s="47">
        <v>251.76</v>
      </c>
      <c r="I177" s="48">
        <v>281.97000000000003</v>
      </c>
      <c r="J177" s="45">
        <v>140</v>
      </c>
      <c r="K177" s="45">
        <v>3.09</v>
      </c>
      <c r="L177" s="49">
        <v>2.3333582470695218</v>
      </c>
      <c r="M177" s="50"/>
      <c r="N177" s="49">
        <v>4</v>
      </c>
      <c r="O177" s="51">
        <f t="shared" si="24"/>
        <v>6.1777232519899847</v>
      </c>
      <c r="P177" s="52">
        <v>0</v>
      </c>
      <c r="Q177" s="52">
        <v>8</v>
      </c>
      <c r="R177" s="53">
        <f t="shared" si="25"/>
        <v>0</v>
      </c>
      <c r="S177" s="54">
        <f t="shared" si="26"/>
        <v>0</v>
      </c>
      <c r="T177" s="47">
        <v>-9.3690898345153678E-2</v>
      </c>
      <c r="U177" s="47">
        <v>-2</v>
      </c>
      <c r="V177" s="47">
        <v>1.2359999999999999E-2</v>
      </c>
      <c r="W177" s="45"/>
      <c r="X177" s="3" t="str">
        <f>VLOOKUP(B177,[1]DATA!$D$5:$DI$185,110,FALSE)</f>
        <v>C</v>
      </c>
      <c r="Y177" s="5">
        <f t="shared" si="27"/>
        <v>0</v>
      </c>
      <c r="Z177" s="57">
        <f t="shared" si="31"/>
        <v>0</v>
      </c>
      <c r="AA177" s="10">
        <f t="shared" si="32"/>
        <v>0</v>
      </c>
      <c r="AB177" s="3" t="b">
        <f t="shared" si="28"/>
        <v>1</v>
      </c>
      <c r="AC177" s="3">
        <f t="shared" si="29"/>
        <v>0</v>
      </c>
      <c r="AD177" s="10">
        <f t="shared" si="33"/>
        <v>0</v>
      </c>
    </row>
    <row r="178" spans="1:30" ht="13.5" x14ac:dyDescent="0.3">
      <c r="A178" s="43" t="s">
        <v>411</v>
      </c>
      <c r="B178" s="70" t="s">
        <v>420</v>
      </c>
      <c r="C178" s="45" t="s">
        <v>421</v>
      </c>
      <c r="D178" s="43" t="s">
        <v>36</v>
      </c>
      <c r="E178" s="43">
        <v>24</v>
      </c>
      <c r="F178" s="46">
        <v>65</v>
      </c>
      <c r="G178" s="47">
        <v>72.8</v>
      </c>
      <c r="H178" s="47">
        <v>1560</v>
      </c>
      <c r="I178" s="48">
        <v>1747.2</v>
      </c>
      <c r="J178" s="45">
        <v>27</v>
      </c>
      <c r="K178" s="45">
        <v>14.22</v>
      </c>
      <c r="L178" s="49">
        <v>0.33333333333333331</v>
      </c>
      <c r="M178" s="50"/>
      <c r="N178" s="49">
        <v>4</v>
      </c>
      <c r="O178" s="51">
        <v>2</v>
      </c>
      <c r="P178" s="52">
        <v>7</v>
      </c>
      <c r="Q178" s="52">
        <v>1</v>
      </c>
      <c r="R178" s="53">
        <f t="shared" si="25"/>
        <v>0</v>
      </c>
      <c r="S178" s="54">
        <f t="shared" si="26"/>
        <v>0</v>
      </c>
      <c r="T178" s="47">
        <v>-6.1987847222222218E-2</v>
      </c>
      <c r="U178" s="47">
        <v>-2</v>
      </c>
      <c r="V178" s="47">
        <v>5.688E-2</v>
      </c>
      <c r="W178" s="45"/>
      <c r="X178" s="3" t="str">
        <f>VLOOKUP(B178,[1]DATA!$D$5:$DI$185,110,FALSE)</f>
        <v>C</v>
      </c>
      <c r="Y178" s="5">
        <f t="shared" si="27"/>
        <v>0</v>
      </c>
      <c r="Z178" s="57">
        <f t="shared" si="31"/>
        <v>0</v>
      </c>
      <c r="AA178" s="10">
        <f t="shared" si="32"/>
        <v>0</v>
      </c>
      <c r="AB178" s="3" t="b">
        <f t="shared" si="28"/>
        <v>1</v>
      </c>
      <c r="AC178" s="3">
        <f t="shared" si="29"/>
        <v>0</v>
      </c>
      <c r="AD178" s="10">
        <f t="shared" si="33"/>
        <v>0</v>
      </c>
    </row>
    <row r="179" spans="1:30" ht="13.5" x14ac:dyDescent="0.3">
      <c r="A179" s="43" t="s">
        <v>411</v>
      </c>
      <c r="B179" s="44" t="s">
        <v>422</v>
      </c>
      <c r="C179" s="45" t="s">
        <v>423</v>
      </c>
      <c r="D179" s="43" t="s">
        <v>368</v>
      </c>
      <c r="E179" s="43">
        <v>12</v>
      </c>
      <c r="F179" s="46">
        <v>22.59</v>
      </c>
      <c r="G179" s="47">
        <v>25.3</v>
      </c>
      <c r="H179" s="47">
        <v>271.08</v>
      </c>
      <c r="I179" s="48">
        <v>303.61</v>
      </c>
      <c r="J179" s="45">
        <v>140</v>
      </c>
      <c r="K179" s="45">
        <v>3.13</v>
      </c>
      <c r="L179" s="49">
        <v>1.3333101867925838</v>
      </c>
      <c r="M179" s="50"/>
      <c r="N179" s="49">
        <v>4</v>
      </c>
      <c r="O179" s="51">
        <f t="shared" si="24"/>
        <v>5.2443783973335183</v>
      </c>
      <c r="P179" s="52">
        <v>0</v>
      </c>
      <c r="Q179" s="52">
        <v>5</v>
      </c>
      <c r="R179" s="53">
        <f t="shared" si="25"/>
        <v>0</v>
      </c>
      <c r="S179" s="54">
        <f t="shared" si="26"/>
        <v>0</v>
      </c>
      <c r="T179" s="47">
        <v>-0.34423193685488773</v>
      </c>
      <c r="U179" s="47">
        <v>-2</v>
      </c>
      <c r="V179" s="47">
        <v>1.252E-2</v>
      </c>
      <c r="W179" s="45"/>
      <c r="X179" s="3" t="str">
        <f>VLOOKUP(B179,[1]DATA!$D$5:$DI$185,110,FALSE)</f>
        <v>C</v>
      </c>
      <c r="Y179" s="5">
        <f t="shared" si="27"/>
        <v>0</v>
      </c>
      <c r="Z179" s="57">
        <f t="shared" si="31"/>
        <v>0</v>
      </c>
      <c r="AA179" s="10">
        <f t="shared" si="32"/>
        <v>0</v>
      </c>
      <c r="AB179" s="3" t="b">
        <f t="shared" si="28"/>
        <v>1</v>
      </c>
      <c r="AC179" s="3">
        <f t="shared" si="29"/>
        <v>0</v>
      </c>
      <c r="AD179" s="10">
        <f t="shared" si="33"/>
        <v>0</v>
      </c>
    </row>
    <row r="180" spans="1:30" ht="13.5" x14ac:dyDescent="0.3">
      <c r="A180" s="43" t="s">
        <v>424</v>
      </c>
      <c r="B180" s="44" t="s">
        <v>425</v>
      </c>
      <c r="C180" s="45" t="s">
        <v>426</v>
      </c>
      <c r="D180" s="43" t="s">
        <v>273</v>
      </c>
      <c r="E180" s="43">
        <v>12</v>
      </c>
      <c r="F180" s="46">
        <v>109.11</v>
      </c>
      <c r="G180" s="47">
        <v>122.2</v>
      </c>
      <c r="H180" s="47">
        <v>1309.32</v>
      </c>
      <c r="I180" s="48">
        <v>1466.44</v>
      </c>
      <c r="J180" s="45">
        <v>30</v>
      </c>
      <c r="K180" s="45">
        <v>13.93</v>
      </c>
      <c r="L180" s="49">
        <v>1.6666666666666667</v>
      </c>
      <c r="M180" s="50"/>
      <c r="N180" s="49">
        <v>4</v>
      </c>
      <c r="O180" s="51">
        <f t="shared" si="24"/>
        <v>5.5555000000000003</v>
      </c>
      <c r="P180" s="52">
        <v>0</v>
      </c>
      <c r="Q180" s="52">
        <v>6</v>
      </c>
      <c r="R180" s="53">
        <f t="shared" si="25"/>
        <v>0</v>
      </c>
      <c r="S180" s="54">
        <f t="shared" si="26"/>
        <v>0</v>
      </c>
      <c r="T180" s="47">
        <v>-0.34423193685488773</v>
      </c>
      <c r="U180" s="47">
        <v>-2</v>
      </c>
      <c r="V180" s="47">
        <v>1.252E-2</v>
      </c>
      <c r="W180" s="45"/>
      <c r="X180" s="3" t="str">
        <f>VLOOKUP(B180,[1]DATA!$D$5:$DI$185,110,FALSE)</f>
        <v>C</v>
      </c>
      <c r="Y180" s="5">
        <f t="shared" si="27"/>
        <v>0</v>
      </c>
      <c r="Z180" s="57">
        <f t="shared" si="31"/>
        <v>0</v>
      </c>
      <c r="AA180" s="10">
        <f t="shared" si="32"/>
        <v>0</v>
      </c>
      <c r="AB180" s="3" t="b">
        <f t="shared" si="28"/>
        <v>1</v>
      </c>
      <c r="AC180" s="3">
        <f t="shared" si="29"/>
        <v>0</v>
      </c>
      <c r="AD180" s="10">
        <f t="shared" si="33"/>
        <v>0</v>
      </c>
    </row>
    <row r="181" spans="1:30" ht="13.5" x14ac:dyDescent="0.3">
      <c r="A181" s="43" t="s">
        <v>424</v>
      </c>
      <c r="B181" s="44" t="s">
        <v>427</v>
      </c>
      <c r="C181" s="45" t="s">
        <v>428</v>
      </c>
      <c r="D181" s="43" t="s">
        <v>36</v>
      </c>
      <c r="E181" s="43">
        <v>12</v>
      </c>
      <c r="F181" s="46">
        <v>55.71</v>
      </c>
      <c r="G181" s="47">
        <v>62.4</v>
      </c>
      <c r="H181" s="47">
        <v>668.52</v>
      </c>
      <c r="I181" s="48">
        <v>748.74</v>
      </c>
      <c r="J181" s="45">
        <v>54</v>
      </c>
      <c r="K181" s="45">
        <v>7.1</v>
      </c>
      <c r="L181" s="49">
        <v>2</v>
      </c>
      <c r="M181" s="50"/>
      <c r="N181" s="49">
        <v>4</v>
      </c>
      <c r="O181" s="51">
        <f t="shared" si="24"/>
        <v>5.8666</v>
      </c>
      <c r="P181" s="52">
        <v>6</v>
      </c>
      <c r="Q181" s="52">
        <v>7</v>
      </c>
      <c r="R181" s="53">
        <f t="shared" si="25"/>
        <v>0</v>
      </c>
      <c r="S181" s="54">
        <f t="shared" si="26"/>
        <v>0</v>
      </c>
      <c r="T181" s="47">
        <v>-0.49398148148148147</v>
      </c>
      <c r="U181" s="47">
        <v>-2</v>
      </c>
      <c r="V181" s="47">
        <v>2.8399999999999998E-2</v>
      </c>
      <c r="W181" s="45"/>
      <c r="X181" s="3" t="str">
        <f>VLOOKUP(B181,[1]DATA!$D$5:$DI$185,110,FALSE)</f>
        <v>C</v>
      </c>
      <c r="Y181" s="5">
        <f t="shared" si="27"/>
        <v>0</v>
      </c>
      <c r="Z181" s="57">
        <f t="shared" si="31"/>
        <v>0</v>
      </c>
      <c r="AA181" s="10">
        <f t="shared" si="32"/>
        <v>0</v>
      </c>
      <c r="AB181" s="3" t="b">
        <f t="shared" si="28"/>
        <v>1</v>
      </c>
      <c r="AC181" s="3">
        <f t="shared" si="29"/>
        <v>0</v>
      </c>
      <c r="AD181" s="10">
        <f t="shared" si="33"/>
        <v>0</v>
      </c>
    </row>
    <row r="182" spans="1:30" ht="13.5" x14ac:dyDescent="0.3">
      <c r="A182" s="43" t="s">
        <v>424</v>
      </c>
      <c r="B182" s="70" t="s">
        <v>429</v>
      </c>
      <c r="C182" s="45" t="s">
        <v>430</v>
      </c>
      <c r="D182" s="43" t="s">
        <v>39</v>
      </c>
      <c r="E182" s="43">
        <v>36</v>
      </c>
      <c r="F182" s="46">
        <v>28.3</v>
      </c>
      <c r="G182" s="47">
        <v>31.7</v>
      </c>
      <c r="H182" s="47">
        <v>1018.8</v>
      </c>
      <c r="I182" s="48">
        <v>1141.06</v>
      </c>
      <c r="J182" s="45">
        <v>30</v>
      </c>
      <c r="K182" s="45">
        <v>11.06</v>
      </c>
      <c r="L182" s="49">
        <v>0</v>
      </c>
      <c r="M182" s="50"/>
      <c r="N182" s="49">
        <v>4</v>
      </c>
      <c r="O182" s="51">
        <v>2</v>
      </c>
      <c r="P182" s="52">
        <v>9</v>
      </c>
      <c r="Q182" s="52">
        <v>0</v>
      </c>
      <c r="R182" s="53">
        <f t="shared" si="25"/>
        <v>0</v>
      </c>
      <c r="S182" s="54">
        <f t="shared" si="26"/>
        <v>0</v>
      </c>
      <c r="T182" s="47">
        <v>-0.19876543209876543</v>
      </c>
      <c r="U182" s="47">
        <v>-2</v>
      </c>
      <c r="V182" s="47">
        <v>4.4240000000000002E-2</v>
      </c>
      <c r="W182" s="45"/>
      <c r="X182" s="3" t="str">
        <f>VLOOKUP(B182,[1]DATA!$D$5:$DI$185,110,FALSE)</f>
        <v>C</v>
      </c>
      <c r="Y182" s="5">
        <f t="shared" si="27"/>
        <v>0</v>
      </c>
      <c r="Z182" s="57">
        <f t="shared" si="31"/>
        <v>0</v>
      </c>
      <c r="AA182" s="10">
        <f t="shared" si="32"/>
        <v>0</v>
      </c>
      <c r="AB182" s="3" t="b">
        <f t="shared" si="28"/>
        <v>1</v>
      </c>
      <c r="AC182" s="3">
        <f t="shared" si="29"/>
        <v>0</v>
      </c>
      <c r="AD182" s="10">
        <f t="shared" si="33"/>
        <v>0</v>
      </c>
    </row>
    <row r="183" spans="1:30" ht="13.5" x14ac:dyDescent="0.3">
      <c r="A183" s="43" t="s">
        <v>424</v>
      </c>
      <c r="B183" s="44" t="s">
        <v>431</v>
      </c>
      <c r="C183" s="45" t="s">
        <v>432</v>
      </c>
      <c r="D183" s="43" t="s">
        <v>273</v>
      </c>
      <c r="E183" s="43">
        <v>12</v>
      </c>
      <c r="F183" s="46">
        <v>109.11</v>
      </c>
      <c r="G183" s="47">
        <v>122.2</v>
      </c>
      <c r="H183" s="47">
        <v>1309.32</v>
      </c>
      <c r="I183" s="48">
        <v>1466.44</v>
      </c>
      <c r="J183" s="45">
        <v>30</v>
      </c>
      <c r="K183" s="45">
        <v>13.93</v>
      </c>
      <c r="L183" s="49">
        <v>2</v>
      </c>
      <c r="M183" s="50"/>
      <c r="N183" s="49">
        <v>4</v>
      </c>
      <c r="O183" s="51">
        <f t="shared" si="24"/>
        <v>5.8666</v>
      </c>
      <c r="P183" s="52">
        <v>0</v>
      </c>
      <c r="Q183" s="52">
        <v>3</v>
      </c>
      <c r="R183" s="53">
        <f t="shared" si="25"/>
        <v>3</v>
      </c>
      <c r="S183" s="54">
        <f t="shared" si="26"/>
        <v>4399.32</v>
      </c>
      <c r="T183" s="47">
        <v>-0.19876543209876543</v>
      </c>
      <c r="U183" s="47">
        <v>-2</v>
      </c>
      <c r="V183" s="47">
        <v>4.4240000000000002E-2</v>
      </c>
      <c r="W183" s="45"/>
      <c r="X183" s="3" t="str">
        <f>VLOOKUP(B183,[1]DATA!$D$5:$DI$185,110,FALSE)</f>
        <v>C</v>
      </c>
      <c r="Y183" s="5">
        <f t="shared" si="27"/>
        <v>3927.96</v>
      </c>
      <c r="Z183" s="57">
        <f t="shared" si="31"/>
        <v>471.36</v>
      </c>
      <c r="AA183" s="10">
        <f t="shared" si="32"/>
        <v>4399.32</v>
      </c>
      <c r="AB183" s="3" t="b">
        <f t="shared" si="28"/>
        <v>1</v>
      </c>
      <c r="AC183" s="3">
        <f t="shared" si="29"/>
        <v>0</v>
      </c>
      <c r="AD183" s="10">
        <f t="shared" si="33"/>
        <v>4399.32</v>
      </c>
    </row>
    <row r="184" spans="1:30" ht="13.5" x14ac:dyDescent="0.3">
      <c r="A184" s="43" t="s">
        <v>424</v>
      </c>
      <c r="B184" s="44" t="s">
        <v>433</v>
      </c>
      <c r="C184" s="45" t="s">
        <v>434</v>
      </c>
      <c r="D184" s="43" t="s">
        <v>36</v>
      </c>
      <c r="E184" s="43">
        <v>12</v>
      </c>
      <c r="F184" s="46">
        <v>55.71</v>
      </c>
      <c r="G184" s="47">
        <v>62.4</v>
      </c>
      <c r="H184" s="47">
        <v>668.52</v>
      </c>
      <c r="I184" s="48">
        <v>748.74</v>
      </c>
      <c r="J184" s="45">
        <v>54</v>
      </c>
      <c r="K184" s="45">
        <v>7.1</v>
      </c>
      <c r="L184" s="49">
        <v>2.0000092595164678</v>
      </c>
      <c r="M184" s="50"/>
      <c r="N184" s="49">
        <v>4</v>
      </c>
      <c r="O184" s="51">
        <f t="shared" si="24"/>
        <v>5.8666086419067192</v>
      </c>
      <c r="P184" s="52">
        <v>0</v>
      </c>
      <c r="Q184" s="52">
        <v>6</v>
      </c>
      <c r="R184" s="53">
        <f t="shared" si="25"/>
        <v>0</v>
      </c>
      <c r="S184" s="54">
        <f t="shared" si="26"/>
        <v>0</v>
      </c>
      <c r="T184" s="47">
        <v>-0.40555555555555556</v>
      </c>
      <c r="U184" s="47">
        <v>-2</v>
      </c>
      <c r="V184" s="47">
        <v>2.8399999999999998E-2</v>
      </c>
      <c r="W184" s="45"/>
      <c r="X184" s="3" t="str">
        <f>VLOOKUP(B184,[1]DATA!$D$5:$DI$185,110,FALSE)</f>
        <v>C</v>
      </c>
      <c r="Y184" s="5">
        <f t="shared" si="27"/>
        <v>0</v>
      </c>
      <c r="Z184" s="57">
        <f t="shared" si="31"/>
        <v>0</v>
      </c>
      <c r="AA184" s="10">
        <f t="shared" si="32"/>
        <v>0</v>
      </c>
      <c r="AB184" s="3" t="b">
        <f t="shared" si="28"/>
        <v>1</v>
      </c>
      <c r="AC184" s="3">
        <f t="shared" si="29"/>
        <v>0</v>
      </c>
      <c r="AD184" s="10">
        <f t="shared" si="33"/>
        <v>0</v>
      </c>
    </row>
    <row r="185" spans="1:30" ht="13.5" x14ac:dyDescent="0.3">
      <c r="A185" s="43" t="s">
        <v>424</v>
      </c>
      <c r="B185" s="70" t="s">
        <v>435</v>
      </c>
      <c r="C185" s="45" t="s">
        <v>436</v>
      </c>
      <c r="D185" s="43" t="s">
        <v>39</v>
      </c>
      <c r="E185" s="43">
        <v>36</v>
      </c>
      <c r="F185" s="46">
        <v>28.3</v>
      </c>
      <c r="G185" s="47">
        <v>31.7</v>
      </c>
      <c r="H185" s="47">
        <v>1018.8</v>
      </c>
      <c r="I185" s="48">
        <v>1141.06</v>
      </c>
      <c r="J185" s="45">
        <v>30</v>
      </c>
      <c r="K185" s="45">
        <v>11.06</v>
      </c>
      <c r="L185" s="49">
        <v>0.33333333333333331</v>
      </c>
      <c r="M185" s="50"/>
      <c r="N185" s="49">
        <v>4</v>
      </c>
      <c r="O185" s="51">
        <v>2</v>
      </c>
      <c r="P185" s="52">
        <v>8</v>
      </c>
      <c r="Q185" s="52">
        <v>0</v>
      </c>
      <c r="R185" s="53">
        <f t="shared" si="25"/>
        <v>0</v>
      </c>
      <c r="S185" s="54">
        <f t="shared" si="26"/>
        <v>0</v>
      </c>
      <c r="T185" s="47">
        <v>-0.20879629629629631</v>
      </c>
      <c r="U185" s="47">
        <v>-2</v>
      </c>
      <c r="V185" s="47">
        <v>4.4240000000000002E-2</v>
      </c>
      <c r="W185" s="45"/>
      <c r="X185" s="3" t="str">
        <f>VLOOKUP(B185,[1]DATA!$D$5:$DI$185,110,FALSE)</f>
        <v>C</v>
      </c>
      <c r="Y185" s="5">
        <f t="shared" si="27"/>
        <v>0</v>
      </c>
      <c r="Z185" s="57">
        <f t="shared" si="31"/>
        <v>0</v>
      </c>
      <c r="AA185" s="10">
        <f t="shared" si="32"/>
        <v>0</v>
      </c>
      <c r="AB185" s="3" t="b">
        <f t="shared" si="28"/>
        <v>1</v>
      </c>
      <c r="AC185" s="3">
        <f t="shared" si="29"/>
        <v>0</v>
      </c>
      <c r="AD185" s="10">
        <f t="shared" si="33"/>
        <v>0</v>
      </c>
    </row>
    <row r="186" spans="1:30" ht="13.5" x14ac:dyDescent="0.3">
      <c r="A186" s="43" t="s">
        <v>424</v>
      </c>
      <c r="B186" s="44" t="s">
        <v>437</v>
      </c>
      <c r="C186" s="45" t="s">
        <v>438</v>
      </c>
      <c r="D186" s="43" t="s">
        <v>273</v>
      </c>
      <c r="E186" s="43">
        <v>12</v>
      </c>
      <c r="F186" s="46">
        <v>109.11</v>
      </c>
      <c r="G186" s="47">
        <v>122.2</v>
      </c>
      <c r="H186" s="47">
        <v>1309.32</v>
      </c>
      <c r="I186" s="48">
        <v>1466.44</v>
      </c>
      <c r="J186" s="45">
        <v>30</v>
      </c>
      <c r="K186" s="45">
        <v>13.93</v>
      </c>
      <c r="L186" s="49">
        <v>0.72333373522743671</v>
      </c>
      <c r="M186" s="50"/>
      <c r="N186" s="49">
        <v>4</v>
      </c>
      <c r="O186" s="51">
        <f t="shared" si="24"/>
        <v>4.6750873750877666</v>
      </c>
      <c r="P186" s="52">
        <v>0</v>
      </c>
      <c r="Q186" s="52">
        <v>1</v>
      </c>
      <c r="R186" s="53">
        <f t="shared" si="25"/>
        <v>4</v>
      </c>
      <c r="S186" s="54">
        <f t="shared" si="26"/>
        <v>5865.75</v>
      </c>
      <c r="T186" s="47">
        <v>-0.20879629629629631</v>
      </c>
      <c r="U186" s="47">
        <v>-2</v>
      </c>
      <c r="V186" s="47">
        <v>4.4240000000000002E-2</v>
      </c>
      <c r="W186" s="45"/>
      <c r="X186" s="3" t="str">
        <f>VLOOKUP(B186,[1]DATA!$D$5:$DI$185,110,FALSE)</f>
        <v>C</v>
      </c>
      <c r="Y186" s="5">
        <f t="shared" si="27"/>
        <v>5237.28</v>
      </c>
      <c r="Z186" s="57">
        <f t="shared" si="31"/>
        <v>628.47</v>
      </c>
      <c r="AA186" s="10">
        <f t="shared" si="32"/>
        <v>5865.75</v>
      </c>
      <c r="AB186" s="3" t="b">
        <f t="shared" si="28"/>
        <v>1</v>
      </c>
      <c r="AC186" s="3">
        <f t="shared" si="29"/>
        <v>0</v>
      </c>
      <c r="AD186" s="10">
        <f t="shared" si="33"/>
        <v>5865.75</v>
      </c>
    </row>
    <row r="187" spans="1:30" ht="13.5" x14ac:dyDescent="0.3">
      <c r="A187" s="43" t="s">
        <v>424</v>
      </c>
      <c r="B187" s="44" t="s">
        <v>439</v>
      </c>
      <c r="C187" s="45" t="s">
        <v>440</v>
      </c>
      <c r="D187" s="43" t="s">
        <v>36</v>
      </c>
      <c r="E187" s="43">
        <v>12</v>
      </c>
      <c r="F187" s="46">
        <v>55.71</v>
      </c>
      <c r="G187" s="47">
        <v>62.4</v>
      </c>
      <c r="H187" s="47">
        <v>668.52</v>
      </c>
      <c r="I187" s="48">
        <v>748.74</v>
      </c>
      <c r="J187" s="45">
        <v>54</v>
      </c>
      <c r="K187" s="45">
        <v>7.1</v>
      </c>
      <c r="L187" s="49">
        <v>1</v>
      </c>
      <c r="M187" s="50"/>
      <c r="N187" s="49">
        <v>4</v>
      </c>
      <c r="O187" s="51">
        <f t="shared" si="24"/>
        <v>4.9333</v>
      </c>
      <c r="P187" s="52">
        <v>0</v>
      </c>
      <c r="Q187" s="52">
        <v>3</v>
      </c>
      <c r="R187" s="53">
        <f t="shared" si="25"/>
        <v>2</v>
      </c>
      <c r="S187" s="54">
        <f t="shared" si="26"/>
        <v>1497.48</v>
      </c>
      <c r="T187" s="47">
        <v>-0.20383166977441411</v>
      </c>
      <c r="U187" s="47">
        <v>-2</v>
      </c>
      <c r="V187" s="47">
        <v>2.8399999999999998E-2</v>
      </c>
      <c r="W187" s="45"/>
      <c r="X187" s="3" t="str">
        <f>VLOOKUP(B187,[1]DATA!$D$5:$DI$185,110,FALSE)</f>
        <v>C</v>
      </c>
      <c r="Y187" s="5">
        <f t="shared" si="27"/>
        <v>1337.04</v>
      </c>
      <c r="Z187" s="57">
        <f t="shared" si="31"/>
        <v>160.44</v>
      </c>
      <c r="AA187" s="10">
        <f t="shared" si="32"/>
        <v>1497.48</v>
      </c>
      <c r="AB187" s="3" t="b">
        <f t="shared" si="28"/>
        <v>1</v>
      </c>
      <c r="AC187" s="3">
        <f t="shared" si="29"/>
        <v>0</v>
      </c>
      <c r="AD187" s="10">
        <f t="shared" si="33"/>
        <v>1497.48</v>
      </c>
    </row>
    <row r="188" spans="1:30" ht="13.5" x14ac:dyDescent="0.3">
      <c r="A188" s="43" t="s">
        <v>424</v>
      </c>
      <c r="B188" s="44" t="s">
        <v>441</v>
      </c>
      <c r="C188" s="45" t="s">
        <v>442</v>
      </c>
      <c r="D188" s="43" t="s">
        <v>39</v>
      </c>
      <c r="E188" s="43">
        <v>36</v>
      </c>
      <c r="F188" s="46">
        <v>28.3</v>
      </c>
      <c r="G188" s="47">
        <v>31.7</v>
      </c>
      <c r="H188" s="47">
        <v>1018.8</v>
      </c>
      <c r="I188" s="48">
        <v>1141.06</v>
      </c>
      <c r="J188" s="45">
        <v>30</v>
      </c>
      <c r="K188" s="45">
        <v>11.06</v>
      </c>
      <c r="L188" s="49">
        <v>0.66666666666666663</v>
      </c>
      <c r="M188" s="50"/>
      <c r="N188" s="49">
        <v>4</v>
      </c>
      <c r="O188" s="51">
        <f t="shared" si="24"/>
        <v>4.6222000000000003</v>
      </c>
      <c r="P188" s="52">
        <v>9</v>
      </c>
      <c r="Q188" s="52">
        <v>0</v>
      </c>
      <c r="R188" s="53">
        <f t="shared" si="25"/>
        <v>0</v>
      </c>
      <c r="S188" s="54">
        <f t="shared" si="26"/>
        <v>0</v>
      </c>
      <c r="T188" s="47">
        <v>-0.69733287769315877</v>
      </c>
      <c r="U188" s="47">
        <v>-2</v>
      </c>
      <c r="V188" s="47">
        <v>5.5300000000000002E-2</v>
      </c>
      <c r="W188" s="45"/>
      <c r="X188" s="3" t="str">
        <f>VLOOKUP(B188,[1]DATA!$D$5:$DI$185,110,FALSE)</f>
        <v>C</v>
      </c>
      <c r="Y188" s="5">
        <f t="shared" si="27"/>
        <v>0</v>
      </c>
      <c r="Z188" s="57">
        <f t="shared" si="31"/>
        <v>0</v>
      </c>
      <c r="AA188" s="10">
        <f t="shared" si="32"/>
        <v>0</v>
      </c>
      <c r="AB188" s="3" t="b">
        <f t="shared" si="28"/>
        <v>1</v>
      </c>
      <c r="AC188" s="3">
        <f t="shared" si="29"/>
        <v>0</v>
      </c>
      <c r="AD188" s="10">
        <f t="shared" si="33"/>
        <v>0</v>
      </c>
    </row>
    <row r="189" spans="1:30" ht="13.5" x14ac:dyDescent="0.3">
      <c r="A189" s="43" t="s">
        <v>33</v>
      </c>
      <c r="B189" s="44" t="s">
        <v>443</v>
      </c>
      <c r="C189" s="45" t="s">
        <v>444</v>
      </c>
      <c r="D189" s="43" t="s">
        <v>445</v>
      </c>
      <c r="E189" s="43">
        <v>3</v>
      </c>
      <c r="F189" s="46">
        <v>451.79</v>
      </c>
      <c r="G189" s="47">
        <v>506</v>
      </c>
      <c r="H189" s="47">
        <v>1355.37</v>
      </c>
      <c r="I189" s="48">
        <v>1518.01</v>
      </c>
      <c r="J189" s="45"/>
      <c r="K189" s="45"/>
      <c r="L189" s="49">
        <v>24.333333333333332</v>
      </c>
      <c r="M189" s="50"/>
      <c r="N189" s="49">
        <v>23</v>
      </c>
      <c r="O189" s="51">
        <f t="shared" si="24"/>
        <v>45.710300000000004</v>
      </c>
      <c r="P189" s="52">
        <v>8</v>
      </c>
      <c r="Q189" s="52">
        <v>20</v>
      </c>
      <c r="R189" s="53">
        <f t="shared" si="25"/>
        <v>18</v>
      </c>
      <c r="S189" s="54">
        <f t="shared" si="26"/>
        <v>27324.26</v>
      </c>
      <c r="T189" s="47"/>
      <c r="U189" s="47"/>
      <c r="V189" s="47"/>
      <c r="W189" s="45"/>
      <c r="Y189" s="5">
        <f t="shared" si="27"/>
        <v>24396.66</v>
      </c>
      <c r="Z189" s="3">
        <f t="shared" si="31"/>
        <v>2927.6</v>
      </c>
      <c r="AA189" s="10">
        <f t="shared" si="32"/>
        <v>27324.26</v>
      </c>
      <c r="AB189" s="3" t="b">
        <f t="shared" si="28"/>
        <v>1</v>
      </c>
      <c r="AC189" s="3">
        <f t="shared" si="29"/>
        <v>0</v>
      </c>
      <c r="AD189" s="10">
        <f t="shared" si="33"/>
        <v>27324.26</v>
      </c>
    </row>
    <row r="190" spans="1:30" ht="13.5" x14ac:dyDescent="0.3">
      <c r="A190" s="43" t="s">
        <v>33</v>
      </c>
      <c r="B190" s="44" t="s">
        <v>446</v>
      </c>
      <c r="C190" s="45" t="s">
        <v>447</v>
      </c>
      <c r="D190" s="43" t="s">
        <v>445</v>
      </c>
      <c r="E190" s="43">
        <v>3</v>
      </c>
      <c r="F190" s="46">
        <v>462.5</v>
      </c>
      <c r="G190" s="47">
        <v>518</v>
      </c>
      <c r="H190" s="47">
        <v>1387.5</v>
      </c>
      <c r="I190" s="48">
        <v>1554</v>
      </c>
      <c r="J190" s="45"/>
      <c r="K190" s="45"/>
      <c r="L190" s="49">
        <v>85.442222222222227</v>
      </c>
      <c r="M190" s="50"/>
      <c r="N190" s="49">
        <v>80</v>
      </c>
      <c r="O190" s="51">
        <f t="shared" si="24"/>
        <v>159.74322599999999</v>
      </c>
      <c r="P190" s="52">
        <v>1</v>
      </c>
      <c r="Q190" s="52">
        <v>102</v>
      </c>
      <c r="R190" s="53">
        <f t="shared" si="25"/>
        <v>57</v>
      </c>
      <c r="S190" s="54">
        <f t="shared" si="26"/>
        <v>88578</v>
      </c>
      <c r="T190" s="47"/>
      <c r="U190" s="47"/>
      <c r="V190" s="47"/>
      <c r="W190" s="45"/>
      <c r="Y190" s="5">
        <f t="shared" si="27"/>
        <v>79087.5</v>
      </c>
      <c r="Z190" s="3">
        <f t="shared" si="31"/>
        <v>9490.5</v>
      </c>
      <c r="AA190" s="10">
        <f t="shared" si="32"/>
        <v>88578</v>
      </c>
      <c r="AB190" s="3" t="b">
        <f t="shared" si="28"/>
        <v>1</v>
      </c>
      <c r="AC190" s="3">
        <f t="shared" si="29"/>
        <v>0</v>
      </c>
      <c r="AD190" s="10">
        <f t="shared" si="33"/>
        <v>88578</v>
      </c>
    </row>
    <row r="191" spans="1:30" ht="13.5" x14ac:dyDescent="0.3">
      <c r="A191" s="43" t="s">
        <v>33</v>
      </c>
      <c r="B191" s="44" t="s">
        <v>448</v>
      </c>
      <c r="C191" s="45" t="s">
        <v>449</v>
      </c>
      <c r="D191" s="43" t="s">
        <v>450</v>
      </c>
      <c r="E191" s="43">
        <v>3</v>
      </c>
      <c r="F191" s="46">
        <v>457.54</v>
      </c>
      <c r="G191" s="47">
        <v>512.44000000000005</v>
      </c>
      <c r="H191" s="47">
        <v>1372.62</v>
      </c>
      <c r="I191" s="48">
        <v>1537.33</v>
      </c>
      <c r="J191" s="45"/>
      <c r="K191" s="45"/>
      <c r="L191" s="49">
        <v>68.164447451100287</v>
      </c>
      <c r="M191" s="50"/>
      <c r="N191" s="49">
        <v>64</v>
      </c>
      <c r="O191" s="51">
        <f t="shared" si="24"/>
        <v>127.61787880611189</v>
      </c>
      <c r="P191" s="52">
        <v>149</v>
      </c>
      <c r="Q191" s="52">
        <v>0</v>
      </c>
      <c r="R191" s="53">
        <f t="shared" si="25"/>
        <v>0</v>
      </c>
      <c r="S191" s="54">
        <f t="shared" si="26"/>
        <v>0</v>
      </c>
      <c r="T191" s="47"/>
      <c r="U191" s="47"/>
      <c r="V191" s="47"/>
      <c r="W191" s="45"/>
      <c r="Y191" s="5">
        <f t="shared" si="27"/>
        <v>0</v>
      </c>
      <c r="Z191" s="3">
        <f t="shared" si="31"/>
        <v>0</v>
      </c>
      <c r="AA191" s="10">
        <f t="shared" si="32"/>
        <v>0</v>
      </c>
      <c r="AB191" s="3" t="b">
        <f t="shared" si="28"/>
        <v>1</v>
      </c>
      <c r="AC191" s="3">
        <f t="shared" si="29"/>
        <v>0</v>
      </c>
      <c r="AD191" s="10">
        <f t="shared" si="33"/>
        <v>0</v>
      </c>
    </row>
    <row r="192" spans="1:30" ht="13.5" x14ac:dyDescent="0.3">
      <c r="A192" s="43" t="s">
        <v>33</v>
      </c>
      <c r="B192" s="44" t="s">
        <v>451</v>
      </c>
      <c r="C192" s="45" t="s">
        <v>452</v>
      </c>
      <c r="D192" s="43" t="s">
        <v>445</v>
      </c>
      <c r="E192" s="43">
        <v>3</v>
      </c>
      <c r="F192" s="46">
        <v>464.69</v>
      </c>
      <c r="G192" s="47">
        <v>520.45000000000005</v>
      </c>
      <c r="H192" s="47">
        <v>1394.07</v>
      </c>
      <c r="I192" s="48">
        <v>1561.36</v>
      </c>
      <c r="J192" s="45"/>
      <c r="K192" s="45"/>
      <c r="L192" s="49">
        <v>13.000000000000004</v>
      </c>
      <c r="M192" s="50"/>
      <c r="N192" s="49">
        <v>9</v>
      </c>
      <c r="O192" s="51">
        <f t="shared" si="24"/>
        <v>21.132900000000003</v>
      </c>
      <c r="P192" s="52">
        <v>2</v>
      </c>
      <c r="Q192" s="52">
        <v>11</v>
      </c>
      <c r="R192" s="53">
        <f t="shared" si="25"/>
        <v>8</v>
      </c>
      <c r="S192" s="54">
        <f t="shared" si="26"/>
        <v>12490.87</v>
      </c>
      <c r="T192" s="47"/>
      <c r="U192" s="47"/>
      <c r="V192" s="47"/>
      <c r="W192" s="45"/>
      <c r="Y192" s="5">
        <f t="shared" si="27"/>
        <v>11152.56</v>
      </c>
      <c r="Z192" s="3">
        <f t="shared" si="31"/>
        <v>1338.31</v>
      </c>
      <c r="AA192" s="10">
        <f t="shared" si="32"/>
        <v>12490.87</v>
      </c>
      <c r="AB192" s="3" t="b">
        <f t="shared" si="28"/>
        <v>1</v>
      </c>
      <c r="AC192" s="3">
        <f t="shared" si="29"/>
        <v>0</v>
      </c>
      <c r="AD192" s="10">
        <f t="shared" si="33"/>
        <v>12490.87</v>
      </c>
    </row>
    <row r="193" spans="1:30" ht="13.5" x14ac:dyDescent="0.3">
      <c r="A193" s="43" t="s">
        <v>111</v>
      </c>
      <c r="B193" s="44" t="s">
        <v>453</v>
      </c>
      <c r="C193" s="45" t="s">
        <v>454</v>
      </c>
      <c r="D193" s="43" t="s">
        <v>445</v>
      </c>
      <c r="E193" s="43">
        <v>3</v>
      </c>
      <c r="F193" s="46">
        <v>482.14</v>
      </c>
      <c r="G193" s="47">
        <v>540</v>
      </c>
      <c r="H193" s="47">
        <v>1446.42</v>
      </c>
      <c r="I193" s="48">
        <v>1619.99</v>
      </c>
      <c r="J193" s="45"/>
      <c r="K193" s="45"/>
      <c r="L193" s="49">
        <v>17</v>
      </c>
      <c r="M193" s="50"/>
      <c r="N193" s="49">
        <v>12</v>
      </c>
      <c r="O193" s="51">
        <f t="shared" si="24"/>
        <v>27.866099999999999</v>
      </c>
      <c r="P193" s="52">
        <v>18</v>
      </c>
      <c r="Q193" s="52">
        <v>9</v>
      </c>
      <c r="R193" s="53">
        <f t="shared" si="25"/>
        <v>1</v>
      </c>
      <c r="S193" s="54">
        <f t="shared" si="26"/>
        <v>1619.99</v>
      </c>
      <c r="T193" s="47"/>
      <c r="U193" s="47"/>
      <c r="V193" s="47"/>
      <c r="W193" s="45"/>
      <c r="Y193" s="5">
        <f t="shared" si="27"/>
        <v>1446.42</v>
      </c>
      <c r="Z193" s="3">
        <f t="shared" si="31"/>
        <v>173.57</v>
      </c>
      <c r="AA193" s="10">
        <f t="shared" si="32"/>
        <v>1619.99</v>
      </c>
      <c r="AB193" s="3" t="b">
        <f t="shared" si="28"/>
        <v>1</v>
      </c>
      <c r="AC193" s="3">
        <f t="shared" si="29"/>
        <v>0</v>
      </c>
      <c r="AD193" s="10">
        <f t="shared" si="33"/>
        <v>1619.99</v>
      </c>
    </row>
    <row r="194" spans="1:30" ht="13.5" x14ac:dyDescent="0.3">
      <c r="A194" s="43"/>
      <c r="B194" s="43"/>
      <c r="C194" s="45"/>
      <c r="D194" s="43"/>
      <c r="E194" s="43"/>
      <c r="F194" s="46"/>
      <c r="G194" s="47"/>
      <c r="H194" s="47"/>
      <c r="I194" s="47"/>
      <c r="J194" s="45"/>
      <c r="K194" s="45"/>
      <c r="L194" s="49"/>
      <c r="M194" s="50"/>
      <c r="N194" s="49"/>
      <c r="O194" s="72"/>
      <c r="P194" s="52"/>
      <c r="Q194" s="52"/>
      <c r="R194" s="73"/>
      <c r="S194" s="54">
        <f>IF(ISERROR(R194*$H194),"",ROUND((R194*$H194*1.12),2))</f>
        <v>0</v>
      </c>
      <c r="T194" s="47"/>
      <c r="U194" s="47"/>
      <c r="V194" s="47"/>
      <c r="W194" s="45"/>
    </row>
    <row r="195" spans="1:30" ht="13.5" x14ac:dyDescent="0.3">
      <c r="A195" s="43"/>
      <c r="B195" s="43"/>
      <c r="C195" s="74" t="s">
        <v>455</v>
      </c>
      <c r="D195" s="43"/>
      <c r="E195" s="43"/>
      <c r="F195" s="46"/>
      <c r="G195" s="47"/>
      <c r="H195" s="47"/>
      <c r="I195" s="47"/>
      <c r="J195" s="45"/>
      <c r="K195" s="45"/>
      <c r="L195" s="49"/>
      <c r="M195" s="50"/>
      <c r="N195" s="49"/>
      <c r="O195" s="72"/>
      <c r="P195" s="52"/>
      <c r="Q195" s="52"/>
      <c r="R195" s="73"/>
      <c r="S195" s="54">
        <f>IF(ISERROR(R195*$H195),"",ROUND((R195*$H195*1.12),2))</f>
        <v>0</v>
      </c>
      <c r="T195" s="47"/>
      <c r="U195" s="47"/>
      <c r="V195" s="47"/>
      <c r="W195" s="45"/>
    </row>
    <row r="196" spans="1:30" ht="13.5" x14ac:dyDescent="0.3">
      <c r="A196" s="44" t="s">
        <v>456</v>
      </c>
      <c r="B196" s="44" t="s">
        <v>457</v>
      </c>
      <c r="C196" s="75" t="s">
        <v>458</v>
      </c>
      <c r="D196" s="43" t="s">
        <v>82</v>
      </c>
      <c r="E196" s="43">
        <v>6</v>
      </c>
      <c r="F196" s="46">
        <v>110.63</v>
      </c>
      <c r="G196" s="47">
        <v>123.91</v>
      </c>
      <c r="H196" s="47">
        <v>663.78</v>
      </c>
      <c r="I196" s="47">
        <v>743.43</v>
      </c>
      <c r="J196" s="45"/>
      <c r="K196" s="45"/>
      <c r="L196" s="49"/>
      <c r="M196" s="50"/>
      <c r="N196" s="49"/>
      <c r="O196" s="72"/>
      <c r="P196" s="52"/>
      <c r="Q196" s="52"/>
      <c r="R196" s="73">
        <f>IF(SUM(P196:Q196)&gt;$O196,0,ROUND($O196-SUM(P196:Q196),0))</f>
        <v>0</v>
      </c>
      <c r="S196" s="54">
        <f>IF(ISERROR(R196*$H196),"",ROUND((R196*$H196*1.12),2))</f>
        <v>0</v>
      </c>
      <c r="T196" s="47"/>
      <c r="U196" s="47"/>
      <c r="V196" s="47"/>
      <c r="W196" s="45"/>
    </row>
    <row r="197" spans="1:30" ht="13.5" x14ac:dyDescent="0.3">
      <c r="A197" s="44" t="s">
        <v>456</v>
      </c>
      <c r="B197" s="44" t="s">
        <v>459</v>
      </c>
      <c r="C197" s="75" t="s">
        <v>460</v>
      </c>
      <c r="D197" s="43" t="s">
        <v>82</v>
      </c>
      <c r="E197" s="43">
        <v>6</v>
      </c>
      <c r="F197" s="46">
        <v>110.63</v>
      </c>
      <c r="G197" s="47">
        <v>123.91</v>
      </c>
      <c r="H197" s="47">
        <v>663.78</v>
      </c>
      <c r="I197" s="47">
        <v>743.43</v>
      </c>
      <c r="J197" s="45"/>
      <c r="K197" s="45"/>
      <c r="L197" s="49"/>
      <c r="M197" s="50"/>
      <c r="N197" s="49"/>
      <c r="O197" s="72"/>
      <c r="P197" s="52"/>
      <c r="Q197" s="52"/>
      <c r="R197" s="73">
        <f>IF(SUM(P197:Q197)&gt;$O197,0,ROUND($O197-SUM(P197:Q197),0))</f>
        <v>0</v>
      </c>
      <c r="S197" s="54">
        <f>IF(ISERROR(R197*$H197),"",ROUND((R197*$H197*1.12),2))</f>
        <v>0</v>
      </c>
      <c r="T197" s="47"/>
      <c r="U197" s="47"/>
      <c r="V197" s="47"/>
      <c r="W197" s="45"/>
    </row>
    <row r="198" spans="1:30" ht="13.5" x14ac:dyDescent="0.3">
      <c r="A198" s="44" t="s">
        <v>456</v>
      </c>
      <c r="B198" s="44" t="s">
        <v>461</v>
      </c>
      <c r="C198" s="75" t="s">
        <v>462</v>
      </c>
      <c r="D198" s="43" t="s">
        <v>463</v>
      </c>
      <c r="E198" s="43">
        <v>12</v>
      </c>
      <c r="F198" s="46">
        <v>85.36</v>
      </c>
      <c r="G198" s="47">
        <v>95.6</v>
      </c>
      <c r="H198" s="47">
        <v>1024.32</v>
      </c>
      <c r="I198" s="47">
        <v>1147.24</v>
      </c>
      <c r="J198" s="45"/>
      <c r="K198" s="45"/>
      <c r="L198" s="49"/>
      <c r="M198" s="50"/>
      <c r="N198" s="49"/>
      <c r="O198" s="72"/>
      <c r="P198" s="52"/>
      <c r="Q198" s="52"/>
      <c r="R198" s="73">
        <f>IF(SUM(P198:Q198)&gt;$O198,0,ROUND($O198-SUM(P198:Q198),0))</f>
        <v>0</v>
      </c>
      <c r="S198" s="54">
        <f>IF(ISERROR(R198*$H198),"",ROUND((R198*$H198*1.12),2))</f>
        <v>0</v>
      </c>
      <c r="T198" s="47"/>
      <c r="U198" s="47"/>
      <c r="V198" s="47"/>
      <c r="W198" s="45"/>
    </row>
    <row r="199" spans="1:30" ht="13.5" x14ac:dyDescent="0.3">
      <c r="A199" s="44" t="s">
        <v>456</v>
      </c>
      <c r="B199" s="44" t="s">
        <v>464</v>
      </c>
      <c r="C199" s="75" t="s">
        <v>465</v>
      </c>
      <c r="D199" s="43" t="s">
        <v>463</v>
      </c>
      <c r="E199" s="43">
        <v>12</v>
      </c>
      <c r="F199" s="46">
        <v>85.36</v>
      </c>
      <c r="G199" s="47">
        <v>95.6</v>
      </c>
      <c r="H199" s="47">
        <v>1024.32</v>
      </c>
      <c r="I199" s="47">
        <v>1147.24</v>
      </c>
      <c r="J199" s="45"/>
      <c r="K199" s="45"/>
      <c r="L199" s="49"/>
      <c r="M199" s="50"/>
      <c r="N199" s="49"/>
      <c r="O199" s="72"/>
      <c r="P199" s="52"/>
      <c r="Q199" s="52"/>
      <c r="R199" s="73">
        <f t="shared" ref="R199:R223" si="34">IF(SUM(P199:Q199)&gt;$O199,0,ROUND($O199-SUM(P199:Q199),0))</f>
        <v>0</v>
      </c>
      <c r="S199" s="54">
        <f t="shared" ref="S199:S223" si="35">IF(ISERROR(R199*$H199),"",ROUND((R199*$H199*1.12),2))</f>
        <v>0</v>
      </c>
      <c r="T199" s="47"/>
      <c r="U199" s="47"/>
      <c r="V199" s="47"/>
      <c r="W199" s="45"/>
    </row>
    <row r="200" spans="1:30" ht="13.5" x14ac:dyDescent="0.3">
      <c r="A200" s="44" t="s">
        <v>466</v>
      </c>
      <c r="B200" s="44" t="s">
        <v>467</v>
      </c>
      <c r="C200" s="75" t="s">
        <v>468</v>
      </c>
      <c r="D200" s="43" t="s">
        <v>132</v>
      </c>
      <c r="E200" s="43">
        <v>72</v>
      </c>
      <c r="F200" s="46">
        <v>17.28</v>
      </c>
      <c r="G200" s="47">
        <v>19.350000000000001</v>
      </c>
      <c r="H200" s="47">
        <v>1244.1600000000001</v>
      </c>
      <c r="I200" s="47">
        <v>1393.46</v>
      </c>
      <c r="J200" s="45"/>
      <c r="K200" s="45"/>
      <c r="L200" s="49"/>
      <c r="M200" s="50"/>
      <c r="N200" s="49"/>
      <c r="O200" s="72"/>
      <c r="P200" s="52"/>
      <c r="Q200" s="52"/>
      <c r="R200" s="73"/>
      <c r="S200" s="54">
        <f t="shared" si="35"/>
        <v>0</v>
      </c>
      <c r="T200" s="47"/>
      <c r="U200" s="47"/>
      <c r="V200" s="47"/>
      <c r="W200" s="45"/>
    </row>
    <row r="201" spans="1:30" ht="13.5" x14ac:dyDescent="0.3">
      <c r="A201" s="44" t="s">
        <v>466</v>
      </c>
      <c r="B201" s="44" t="s">
        <v>469</v>
      </c>
      <c r="C201" s="75" t="s">
        <v>470</v>
      </c>
      <c r="D201" s="43" t="s">
        <v>471</v>
      </c>
      <c r="E201" s="43">
        <v>60</v>
      </c>
      <c r="F201" s="46">
        <v>26.34</v>
      </c>
      <c r="G201" s="47">
        <v>29.5</v>
      </c>
      <c r="H201" s="47">
        <v>1580.4</v>
      </c>
      <c r="I201" s="47">
        <v>1770.05</v>
      </c>
      <c r="J201" s="45"/>
      <c r="K201" s="45"/>
      <c r="L201" s="49"/>
      <c r="M201" s="50"/>
      <c r="N201" s="49"/>
      <c r="O201" s="72"/>
      <c r="P201" s="52"/>
      <c r="Q201" s="52"/>
      <c r="R201" s="73"/>
      <c r="S201" s="54">
        <f t="shared" si="35"/>
        <v>0</v>
      </c>
      <c r="T201" s="47"/>
      <c r="U201" s="47"/>
      <c r="V201" s="47"/>
      <c r="W201" s="45"/>
    </row>
    <row r="202" spans="1:30" ht="13.5" x14ac:dyDescent="0.3">
      <c r="A202" s="44" t="s">
        <v>466</v>
      </c>
      <c r="B202" s="44" t="s">
        <v>472</v>
      </c>
      <c r="C202" s="75" t="s">
        <v>473</v>
      </c>
      <c r="D202" s="43" t="s">
        <v>474</v>
      </c>
      <c r="E202" s="43">
        <v>48</v>
      </c>
      <c r="F202" s="46">
        <v>38.17</v>
      </c>
      <c r="G202" s="47">
        <v>42.75</v>
      </c>
      <c r="H202" s="47">
        <v>1832.16</v>
      </c>
      <c r="I202" s="47">
        <v>2052.02</v>
      </c>
      <c r="J202" s="45"/>
      <c r="K202" s="45"/>
      <c r="L202" s="49"/>
      <c r="M202" s="50"/>
      <c r="N202" s="49"/>
      <c r="O202" s="72"/>
      <c r="P202" s="52"/>
      <c r="Q202" s="52"/>
      <c r="R202" s="73"/>
      <c r="S202" s="54">
        <f t="shared" si="35"/>
        <v>0</v>
      </c>
      <c r="T202" s="47"/>
      <c r="U202" s="47"/>
      <c r="V202" s="47"/>
      <c r="W202" s="45"/>
    </row>
    <row r="203" spans="1:30" ht="13.5" x14ac:dyDescent="0.3">
      <c r="A203" s="44" t="s">
        <v>466</v>
      </c>
      <c r="B203" s="44" t="s">
        <v>475</v>
      </c>
      <c r="C203" s="75" t="s">
        <v>476</v>
      </c>
      <c r="D203" s="43" t="s">
        <v>132</v>
      </c>
      <c r="E203" s="43">
        <v>72</v>
      </c>
      <c r="F203" s="46">
        <v>19.46</v>
      </c>
      <c r="G203" s="47">
        <v>21.8</v>
      </c>
      <c r="H203" s="47">
        <v>1401.12</v>
      </c>
      <c r="I203" s="47">
        <v>1569.25</v>
      </c>
      <c r="J203" s="45"/>
      <c r="K203" s="45"/>
      <c r="L203" s="49"/>
      <c r="M203" s="50"/>
      <c r="N203" s="49"/>
      <c r="O203" s="72"/>
      <c r="P203" s="52"/>
      <c r="Q203" s="52"/>
      <c r="R203" s="73"/>
      <c r="S203" s="54">
        <f t="shared" si="35"/>
        <v>0</v>
      </c>
      <c r="T203" s="47"/>
      <c r="U203" s="47"/>
      <c r="V203" s="47"/>
      <c r="W203" s="45"/>
    </row>
    <row r="204" spans="1:30" ht="13.5" x14ac:dyDescent="0.3">
      <c r="A204" s="44" t="s">
        <v>466</v>
      </c>
      <c r="B204" s="44" t="s">
        <v>477</v>
      </c>
      <c r="C204" s="75" t="s">
        <v>478</v>
      </c>
      <c r="D204" s="43" t="s">
        <v>471</v>
      </c>
      <c r="E204" s="43">
        <v>60</v>
      </c>
      <c r="F204" s="46">
        <v>28.39</v>
      </c>
      <c r="G204" s="47">
        <v>31.8</v>
      </c>
      <c r="H204" s="47">
        <v>1703.4</v>
      </c>
      <c r="I204" s="47">
        <v>1907.81</v>
      </c>
      <c r="J204" s="45"/>
      <c r="K204" s="45"/>
      <c r="L204" s="49"/>
      <c r="M204" s="50"/>
      <c r="N204" s="49"/>
      <c r="O204" s="72"/>
      <c r="P204" s="52"/>
      <c r="Q204" s="52"/>
      <c r="R204" s="73"/>
      <c r="S204" s="54">
        <f t="shared" si="35"/>
        <v>0</v>
      </c>
      <c r="T204" s="47"/>
      <c r="U204" s="47"/>
      <c r="V204" s="47"/>
      <c r="W204" s="45"/>
    </row>
    <row r="205" spans="1:30" ht="13.5" x14ac:dyDescent="0.3">
      <c r="A205" s="44" t="s">
        <v>466</v>
      </c>
      <c r="B205" s="44" t="s">
        <v>479</v>
      </c>
      <c r="C205" s="75" t="s">
        <v>480</v>
      </c>
      <c r="D205" s="43" t="s">
        <v>474</v>
      </c>
      <c r="E205" s="43">
        <v>48</v>
      </c>
      <c r="F205" s="46">
        <v>39.29</v>
      </c>
      <c r="G205" s="47">
        <v>44</v>
      </c>
      <c r="H205" s="47">
        <v>1885.92</v>
      </c>
      <c r="I205" s="47">
        <v>2112.23</v>
      </c>
      <c r="J205" s="45"/>
      <c r="K205" s="45"/>
      <c r="L205" s="49"/>
      <c r="M205" s="50"/>
      <c r="N205" s="49"/>
      <c r="O205" s="72"/>
      <c r="P205" s="52"/>
      <c r="Q205" s="52"/>
      <c r="R205" s="73"/>
      <c r="S205" s="54">
        <f t="shared" si="35"/>
        <v>0</v>
      </c>
      <c r="T205" s="47"/>
      <c r="U205" s="47"/>
      <c r="V205" s="47"/>
      <c r="W205" s="45"/>
    </row>
    <row r="206" spans="1:30" ht="13.5" x14ac:dyDescent="0.3">
      <c r="A206" s="44" t="s">
        <v>481</v>
      </c>
      <c r="B206" s="44" t="s">
        <v>482</v>
      </c>
      <c r="C206" s="75" t="s">
        <v>483</v>
      </c>
      <c r="D206" s="43" t="s">
        <v>484</v>
      </c>
      <c r="E206" s="43">
        <v>18</v>
      </c>
      <c r="F206" s="46">
        <v>54.46</v>
      </c>
      <c r="G206" s="47">
        <v>61</v>
      </c>
      <c r="H206" s="47">
        <v>980.28</v>
      </c>
      <c r="I206" s="47">
        <v>1097.9100000000001</v>
      </c>
      <c r="J206" s="45"/>
      <c r="K206" s="45"/>
      <c r="L206" s="49"/>
      <c r="M206" s="50"/>
      <c r="N206" s="49"/>
      <c r="O206" s="72"/>
      <c r="P206" s="52"/>
      <c r="Q206" s="52"/>
      <c r="R206" s="73">
        <f t="shared" si="34"/>
        <v>0</v>
      </c>
      <c r="S206" s="54">
        <f t="shared" si="35"/>
        <v>0</v>
      </c>
      <c r="T206" s="47"/>
      <c r="U206" s="47"/>
      <c r="V206" s="47"/>
      <c r="W206" s="45"/>
    </row>
    <row r="207" spans="1:30" ht="13.5" x14ac:dyDescent="0.3">
      <c r="A207" s="44" t="s">
        <v>481</v>
      </c>
      <c r="B207" s="44" t="s">
        <v>485</v>
      </c>
      <c r="C207" s="75" t="s">
        <v>486</v>
      </c>
      <c r="D207" s="43" t="s">
        <v>487</v>
      </c>
      <c r="E207" s="43">
        <v>12</v>
      </c>
      <c r="F207" s="46">
        <v>93.75</v>
      </c>
      <c r="G207" s="47">
        <v>105</v>
      </c>
      <c r="H207" s="47">
        <v>1125</v>
      </c>
      <c r="I207" s="47">
        <v>1260</v>
      </c>
      <c r="J207" s="45"/>
      <c r="K207" s="45"/>
      <c r="L207" s="49"/>
      <c r="M207" s="50"/>
      <c r="N207" s="49"/>
      <c r="O207" s="72"/>
      <c r="P207" s="52"/>
      <c r="Q207" s="52"/>
      <c r="R207" s="73">
        <f t="shared" si="34"/>
        <v>0</v>
      </c>
      <c r="S207" s="54">
        <f t="shared" si="35"/>
        <v>0</v>
      </c>
      <c r="T207" s="47"/>
      <c r="U207" s="47"/>
      <c r="V207" s="47"/>
      <c r="W207" s="45"/>
    </row>
    <row r="208" spans="1:30" ht="13.5" x14ac:dyDescent="0.3">
      <c r="A208" s="44" t="s">
        <v>481</v>
      </c>
      <c r="B208" s="44" t="s">
        <v>488</v>
      </c>
      <c r="C208" s="75" t="s">
        <v>489</v>
      </c>
      <c r="D208" s="43" t="s">
        <v>484</v>
      </c>
      <c r="E208" s="43">
        <v>18</v>
      </c>
      <c r="F208" s="46">
        <v>70.09</v>
      </c>
      <c r="G208" s="47">
        <v>78.5</v>
      </c>
      <c r="H208" s="47">
        <v>1261.6199999999999</v>
      </c>
      <c r="I208" s="47">
        <v>1413.01</v>
      </c>
      <c r="J208" s="45"/>
      <c r="K208" s="45"/>
      <c r="L208" s="49"/>
      <c r="M208" s="50"/>
      <c r="N208" s="49"/>
      <c r="O208" s="72"/>
      <c r="P208" s="52"/>
      <c r="Q208" s="52"/>
      <c r="R208" s="73">
        <f t="shared" si="34"/>
        <v>0</v>
      </c>
      <c r="S208" s="54">
        <f t="shared" si="35"/>
        <v>0</v>
      </c>
      <c r="T208" s="47"/>
      <c r="U208" s="47"/>
      <c r="V208" s="47"/>
      <c r="W208" s="45"/>
    </row>
    <row r="209" spans="1:30" ht="13.5" x14ac:dyDescent="0.3">
      <c r="A209" s="44" t="s">
        <v>481</v>
      </c>
      <c r="B209" s="44" t="s">
        <v>490</v>
      </c>
      <c r="C209" s="75" t="s">
        <v>491</v>
      </c>
      <c r="D209" s="43" t="s">
        <v>487</v>
      </c>
      <c r="E209" s="43">
        <v>12</v>
      </c>
      <c r="F209" s="46">
        <v>125</v>
      </c>
      <c r="G209" s="47">
        <v>140</v>
      </c>
      <c r="H209" s="47">
        <v>1500</v>
      </c>
      <c r="I209" s="47">
        <v>1680</v>
      </c>
      <c r="J209" s="45"/>
      <c r="K209" s="45"/>
      <c r="L209" s="49"/>
      <c r="M209" s="50"/>
      <c r="N209" s="49"/>
      <c r="O209" s="72"/>
      <c r="P209" s="52"/>
      <c r="Q209" s="52"/>
      <c r="R209" s="73">
        <f t="shared" si="34"/>
        <v>0</v>
      </c>
      <c r="S209" s="54">
        <f t="shared" si="35"/>
        <v>0</v>
      </c>
      <c r="T209" s="47"/>
      <c r="U209" s="47"/>
      <c r="V209" s="47"/>
      <c r="W209" s="45"/>
    </row>
    <row r="210" spans="1:30" x14ac:dyDescent="0.2">
      <c r="A210" s="43"/>
      <c r="B210" s="43"/>
      <c r="C210" s="45"/>
      <c r="D210" s="43"/>
      <c r="E210" s="43"/>
      <c r="F210" s="46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5"/>
    </row>
    <row r="211" spans="1:30" x14ac:dyDescent="0.2">
      <c r="A211" s="43"/>
      <c r="B211" s="43"/>
      <c r="C211" s="45"/>
      <c r="D211" s="43"/>
      <c r="E211" s="43"/>
      <c r="F211" s="46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5"/>
    </row>
    <row r="212" spans="1:30" x14ac:dyDescent="0.2">
      <c r="A212" s="43"/>
      <c r="B212" s="43"/>
      <c r="C212" s="45"/>
      <c r="D212" s="43"/>
      <c r="E212" s="43"/>
      <c r="F212" s="46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5"/>
    </row>
    <row r="213" spans="1:30" x14ac:dyDescent="0.2">
      <c r="A213" s="43"/>
      <c r="B213" s="76"/>
      <c r="C213" s="74" t="s">
        <v>492</v>
      </c>
      <c r="D213" s="43"/>
      <c r="E213" s="43"/>
      <c r="F213" s="46" t="str">
        <f>IFERROR(VLOOKUP(B213,#REF!,8,FALSE)," ")</f>
        <v xml:space="preserve"> </v>
      </c>
      <c r="G213" s="47" t="str">
        <f>IFERROR(VLOOKUP(B213,#REF!,9,FALSE)," ")</f>
        <v xml:space="preserve"> </v>
      </c>
      <c r="H213" s="47" t="str">
        <f>IFERROR(VLOOKUP(B213,#REF!,4,FALSE)," ")</f>
        <v xml:space="preserve"> </v>
      </c>
      <c r="I213" s="47" t="str">
        <f>IFERROR(VLOOKUP(B213,#REF!,6,FALSE)," ")</f>
        <v xml:space="preserve"> </v>
      </c>
      <c r="J213" s="45"/>
      <c r="K213" s="45"/>
      <c r="L213" s="77"/>
      <c r="M213" s="43"/>
      <c r="N213" s="77"/>
      <c r="O213" s="77"/>
      <c r="P213" s="45"/>
      <c r="Q213" s="43"/>
      <c r="R213" s="78"/>
      <c r="S213" s="79"/>
      <c r="T213" s="80"/>
      <c r="U213" s="80"/>
      <c r="V213" s="80"/>
      <c r="W213" s="45"/>
    </row>
    <row r="214" spans="1:30" x14ac:dyDescent="0.2">
      <c r="A214" s="43"/>
      <c r="B214" s="76"/>
      <c r="C214" s="45"/>
      <c r="D214" s="43"/>
      <c r="E214" s="43"/>
      <c r="F214" s="46"/>
      <c r="G214" s="47"/>
      <c r="H214" s="47"/>
      <c r="I214" s="47" t="str">
        <f>IFERROR(VLOOKUP(B214,#REF!,6,FALSE)," ")</f>
        <v xml:space="preserve"> </v>
      </c>
      <c r="J214" s="45"/>
      <c r="K214" s="45"/>
      <c r="L214" s="77"/>
      <c r="M214" s="43"/>
      <c r="N214" s="77"/>
      <c r="O214" s="77"/>
      <c r="P214" s="45"/>
      <c r="Q214" s="43"/>
      <c r="R214" s="78">
        <f t="shared" si="34"/>
        <v>0</v>
      </c>
      <c r="S214" s="79">
        <f t="shared" si="35"/>
        <v>0</v>
      </c>
      <c r="T214" s="80"/>
      <c r="U214" s="80"/>
      <c r="V214" s="80"/>
      <c r="W214" s="45"/>
    </row>
    <row r="215" spans="1:30" x14ac:dyDescent="0.2">
      <c r="A215" s="43"/>
      <c r="B215" s="76"/>
      <c r="C215" s="45"/>
      <c r="D215" s="43"/>
      <c r="E215" s="43"/>
      <c r="F215" s="81"/>
      <c r="G215" s="82"/>
      <c r="H215" s="82"/>
      <c r="I215" s="82"/>
      <c r="J215" s="45"/>
      <c r="K215" s="45"/>
      <c r="L215" s="77"/>
      <c r="M215" s="43"/>
      <c r="N215" s="77"/>
      <c r="O215" s="77"/>
      <c r="P215" s="45"/>
      <c r="Q215" s="43"/>
      <c r="R215" s="73">
        <f t="shared" si="34"/>
        <v>0</v>
      </c>
      <c r="S215" s="54">
        <f t="shared" si="35"/>
        <v>0</v>
      </c>
      <c r="T215" s="80"/>
      <c r="U215" s="80"/>
      <c r="V215" s="80"/>
      <c r="W215" s="45"/>
    </row>
    <row r="216" spans="1:30" x14ac:dyDescent="0.2">
      <c r="A216" s="43"/>
      <c r="B216" s="76"/>
      <c r="C216" s="45"/>
      <c r="D216" s="43"/>
      <c r="E216" s="43"/>
      <c r="F216" s="81"/>
      <c r="G216" s="82"/>
      <c r="H216" s="82"/>
      <c r="I216" s="82"/>
      <c r="J216" s="45"/>
      <c r="K216" s="45"/>
      <c r="L216" s="77"/>
      <c r="M216" s="43"/>
      <c r="N216" s="77"/>
      <c r="O216" s="77"/>
      <c r="P216" s="45"/>
      <c r="Q216" s="43"/>
      <c r="R216" s="73">
        <f t="shared" si="34"/>
        <v>0</v>
      </c>
      <c r="S216" s="54">
        <f t="shared" si="35"/>
        <v>0</v>
      </c>
      <c r="T216" s="80"/>
      <c r="U216" s="80"/>
      <c r="V216" s="80"/>
      <c r="W216" s="45"/>
    </row>
    <row r="217" spans="1:30" x14ac:dyDescent="0.2">
      <c r="A217" s="43"/>
      <c r="B217" s="76"/>
      <c r="C217" s="45"/>
      <c r="D217" s="43"/>
      <c r="E217" s="43"/>
      <c r="F217" s="81"/>
      <c r="G217" s="82"/>
      <c r="H217" s="82"/>
      <c r="I217" s="82"/>
      <c r="J217" s="45"/>
      <c r="K217" s="45"/>
      <c r="L217" s="77"/>
      <c r="M217" s="43"/>
      <c r="N217" s="77"/>
      <c r="O217" s="77"/>
      <c r="P217" s="45"/>
      <c r="Q217" s="43"/>
      <c r="R217" s="73">
        <f t="shared" si="34"/>
        <v>0</v>
      </c>
      <c r="S217" s="54">
        <f t="shared" si="35"/>
        <v>0</v>
      </c>
      <c r="T217" s="80"/>
      <c r="U217" s="80"/>
      <c r="V217" s="80"/>
      <c r="W217" s="45"/>
    </row>
    <row r="218" spans="1:30" x14ac:dyDescent="0.2">
      <c r="A218" s="43"/>
      <c r="B218" s="76"/>
      <c r="C218" s="45"/>
      <c r="D218" s="43"/>
      <c r="E218" s="43"/>
      <c r="F218" s="81"/>
      <c r="G218" s="82"/>
      <c r="H218" s="82"/>
      <c r="I218" s="82"/>
      <c r="J218" s="45"/>
      <c r="K218" s="45"/>
      <c r="L218" s="77"/>
      <c r="M218" s="43"/>
      <c r="N218" s="77"/>
      <c r="O218" s="77"/>
      <c r="P218" s="45"/>
      <c r="Q218" s="43"/>
      <c r="R218" s="73">
        <f t="shared" si="34"/>
        <v>0</v>
      </c>
      <c r="S218" s="54">
        <f t="shared" si="35"/>
        <v>0</v>
      </c>
      <c r="T218" s="80"/>
      <c r="U218" s="80"/>
      <c r="V218" s="80"/>
      <c r="W218" s="45"/>
    </row>
    <row r="219" spans="1:30" x14ac:dyDescent="0.2">
      <c r="A219" s="43"/>
      <c r="B219" s="76"/>
      <c r="C219" s="45"/>
      <c r="D219" s="43"/>
      <c r="E219" s="43"/>
      <c r="F219" s="81"/>
      <c r="G219" s="82"/>
      <c r="H219" s="82"/>
      <c r="I219" s="82"/>
      <c r="J219" s="45"/>
      <c r="K219" s="45"/>
      <c r="L219" s="77"/>
      <c r="M219" s="43"/>
      <c r="N219" s="77"/>
      <c r="O219" s="77"/>
      <c r="P219" s="45"/>
      <c r="Q219" s="43"/>
      <c r="R219" s="73">
        <f t="shared" si="34"/>
        <v>0</v>
      </c>
      <c r="S219" s="54">
        <f t="shared" si="35"/>
        <v>0</v>
      </c>
      <c r="T219" s="80"/>
      <c r="U219" s="80"/>
      <c r="V219" s="80"/>
      <c r="W219" s="45"/>
    </row>
    <row r="220" spans="1:30" x14ac:dyDescent="0.2">
      <c r="A220" s="43"/>
      <c r="B220" s="76"/>
      <c r="C220" s="45"/>
      <c r="D220" s="43"/>
      <c r="E220" s="43"/>
      <c r="F220" s="81"/>
      <c r="G220" s="82"/>
      <c r="H220" s="82"/>
      <c r="I220" s="82"/>
      <c r="J220" s="45"/>
      <c r="K220" s="45"/>
      <c r="L220" s="77"/>
      <c r="M220" s="43"/>
      <c r="N220" s="77"/>
      <c r="O220" s="77"/>
      <c r="P220" s="45"/>
      <c r="Q220" s="43"/>
      <c r="R220" s="73">
        <f t="shared" si="34"/>
        <v>0</v>
      </c>
      <c r="S220" s="54">
        <f t="shared" si="35"/>
        <v>0</v>
      </c>
      <c r="T220" s="80"/>
      <c r="U220" s="80"/>
      <c r="V220" s="80"/>
      <c r="W220" s="45"/>
    </row>
    <row r="221" spans="1:30" x14ac:dyDescent="0.2">
      <c r="A221" s="43"/>
      <c r="B221" s="76"/>
      <c r="C221" s="45"/>
      <c r="D221" s="43"/>
      <c r="E221" s="43"/>
      <c r="F221" s="46" t="str">
        <f>IFERROR(VLOOKUP(B221,#REF!,8,FALSE)," ")</f>
        <v xml:space="preserve"> </v>
      </c>
      <c r="G221" s="47" t="str">
        <f>IFERROR(VLOOKUP(B221,#REF!,9,FALSE)," ")</f>
        <v xml:space="preserve"> </v>
      </c>
      <c r="H221" s="47" t="str">
        <f>IFERROR(VLOOKUP(B221,#REF!,4,FALSE)," ")</f>
        <v xml:space="preserve"> </v>
      </c>
      <c r="I221" s="47" t="str">
        <f>IFERROR(VLOOKUP(B221,#REF!,6,FALSE)," ")</f>
        <v xml:space="preserve"> </v>
      </c>
      <c r="J221" s="45"/>
      <c r="K221" s="45"/>
      <c r="L221" s="77"/>
      <c r="M221" s="43"/>
      <c r="N221" s="77"/>
      <c r="O221" s="77"/>
      <c r="P221" s="45"/>
      <c r="Q221" s="43"/>
      <c r="R221" s="78">
        <f t="shared" si="34"/>
        <v>0</v>
      </c>
      <c r="S221" s="54" t="str">
        <f t="shared" si="35"/>
        <v/>
      </c>
      <c r="T221" s="80"/>
      <c r="U221" s="80"/>
      <c r="V221" s="80"/>
      <c r="W221" s="45"/>
    </row>
    <row r="222" spans="1:30" x14ac:dyDescent="0.2">
      <c r="A222" s="43"/>
      <c r="B222" s="76"/>
      <c r="C222" s="45"/>
      <c r="D222" s="43"/>
      <c r="E222" s="43"/>
      <c r="F222" s="46" t="str">
        <f>IFERROR(VLOOKUP(B222,#REF!,8,FALSE)," ")</f>
        <v xml:space="preserve"> </v>
      </c>
      <c r="G222" s="47" t="str">
        <f>IFERROR(VLOOKUP(B222,#REF!,9,FALSE)," ")</f>
        <v xml:space="preserve"> </v>
      </c>
      <c r="H222" s="47" t="str">
        <f>IFERROR(VLOOKUP(B222,#REF!,4,FALSE)," ")</f>
        <v xml:space="preserve"> </v>
      </c>
      <c r="I222" s="47" t="str">
        <f>IFERROR(VLOOKUP(B222,#REF!,6,FALSE)," ")</f>
        <v xml:space="preserve"> </v>
      </c>
      <c r="J222" s="45"/>
      <c r="K222" s="45"/>
      <c r="L222" s="77"/>
      <c r="M222" s="43"/>
      <c r="N222" s="77"/>
      <c r="O222" s="77"/>
      <c r="P222" s="45"/>
      <c r="Q222" s="43"/>
      <c r="R222" s="78">
        <f t="shared" si="34"/>
        <v>0</v>
      </c>
      <c r="S222" s="54" t="str">
        <f t="shared" si="35"/>
        <v/>
      </c>
      <c r="T222" s="80"/>
      <c r="U222" s="80"/>
      <c r="V222" s="80"/>
      <c r="W222" s="45"/>
    </row>
    <row r="223" spans="1:30" x14ac:dyDescent="0.2">
      <c r="A223" s="43"/>
      <c r="B223" s="76"/>
      <c r="C223" s="45"/>
      <c r="D223" s="43"/>
      <c r="E223" s="43"/>
      <c r="F223" s="46" t="str">
        <f>IFERROR(VLOOKUP(B223,#REF!,8,FALSE)," ")</f>
        <v xml:space="preserve"> </v>
      </c>
      <c r="G223" s="47" t="str">
        <f>IFERROR(VLOOKUP(B223,#REF!,9,FALSE)," ")</f>
        <v xml:space="preserve"> </v>
      </c>
      <c r="H223" s="47" t="str">
        <f>IFERROR(VLOOKUP(B223,#REF!,4,FALSE)," ")</f>
        <v xml:space="preserve"> </v>
      </c>
      <c r="I223" s="47" t="str">
        <f>IFERROR(VLOOKUP(B223,#REF!,6,FALSE)," ")</f>
        <v xml:space="preserve"> </v>
      </c>
      <c r="J223" s="45"/>
      <c r="K223" s="45"/>
      <c r="L223" s="77"/>
      <c r="M223" s="43"/>
      <c r="N223" s="77"/>
      <c r="O223" s="77"/>
      <c r="P223" s="45"/>
      <c r="Q223" s="43"/>
      <c r="R223" s="78">
        <f t="shared" si="34"/>
        <v>0</v>
      </c>
      <c r="S223" s="54" t="str">
        <f t="shared" si="35"/>
        <v/>
      </c>
      <c r="T223" s="80"/>
      <c r="U223" s="80"/>
      <c r="V223" s="80"/>
      <c r="W223" s="45"/>
    </row>
    <row r="224" spans="1:30" s="86" customFormat="1" ht="12.75" x14ac:dyDescent="0.25">
      <c r="A224" s="83"/>
      <c r="B224" s="83"/>
      <c r="C224" s="83" t="s">
        <v>493</v>
      </c>
      <c r="D224" s="83"/>
      <c r="E224" s="83"/>
      <c r="F224" s="84"/>
      <c r="G224" s="84"/>
      <c r="H224" s="84"/>
      <c r="I224" s="84"/>
      <c r="J224" s="83"/>
      <c r="K224" s="83"/>
      <c r="L224" s="85"/>
      <c r="M224" s="83"/>
      <c r="N224" s="85"/>
      <c r="O224" s="85"/>
      <c r="P224" s="83"/>
      <c r="Q224" s="83"/>
      <c r="R224" s="83"/>
      <c r="S224" s="85">
        <f>SUM(S214:S223)</f>
        <v>0</v>
      </c>
      <c r="T224" s="85"/>
      <c r="U224" s="85"/>
      <c r="V224" s="85"/>
      <c r="W224" s="83"/>
      <c r="Y224" s="87"/>
      <c r="AA224" s="88"/>
      <c r="AD224" s="88"/>
    </row>
    <row r="225" spans="2:30" s="3" customFormat="1" x14ac:dyDescent="0.2">
      <c r="B225" s="2"/>
      <c r="D225" s="1"/>
      <c r="E225" s="1"/>
      <c r="F225" s="37"/>
      <c r="G225" s="38"/>
      <c r="H225" s="38"/>
      <c r="I225" s="38"/>
      <c r="L225" s="39"/>
      <c r="M225" s="1"/>
      <c r="N225" s="39"/>
      <c r="O225" s="39"/>
      <c r="Q225" s="1"/>
      <c r="S225" s="40"/>
      <c r="T225" s="40"/>
      <c r="U225" s="40"/>
      <c r="V225" s="40"/>
      <c r="Y225" s="38"/>
      <c r="AA225" s="42"/>
      <c r="AD225" s="42"/>
    </row>
    <row r="226" spans="2:30" s="3" customFormat="1" ht="12.75" thickBot="1" x14ac:dyDescent="0.25">
      <c r="B226" s="2"/>
      <c r="D226" s="1"/>
      <c r="E226" s="1"/>
      <c r="F226" s="37"/>
      <c r="G226" s="38"/>
      <c r="H226" s="38"/>
      <c r="I226" s="38"/>
      <c r="L226" s="39"/>
      <c r="M226" s="1"/>
      <c r="N226" s="39"/>
      <c r="O226" s="39"/>
      <c r="Q226" s="1"/>
      <c r="S226" s="40"/>
      <c r="T226" s="89"/>
      <c r="U226" s="89"/>
      <c r="V226" s="89"/>
      <c r="Y226" s="38"/>
      <c r="AA226" s="42"/>
      <c r="AD226" s="42"/>
    </row>
    <row r="227" spans="2:30" s="3" customFormat="1" x14ac:dyDescent="0.2">
      <c r="B227" s="90" t="s">
        <v>33</v>
      </c>
      <c r="C227" s="91" t="s">
        <v>494</v>
      </c>
      <c r="D227" s="92"/>
      <c r="E227" s="92"/>
      <c r="F227" s="93"/>
      <c r="G227" s="94"/>
      <c r="H227" s="94"/>
      <c r="I227" s="94"/>
      <c r="J227" s="95"/>
      <c r="K227" s="95"/>
      <c r="L227" s="96">
        <f t="shared" ref="L227:S227" si="36">SUMIF($A$8:$A$224,"GCA",L$8:L$224)</f>
        <v>1018.9743745063321</v>
      </c>
      <c r="M227" s="96">
        <f t="shared" si="36"/>
        <v>0</v>
      </c>
      <c r="N227" s="96">
        <f t="shared" si="36"/>
        <v>914</v>
      </c>
      <c r="O227" s="96">
        <f t="shared" si="36"/>
        <v>1865.0087837267597</v>
      </c>
      <c r="P227" s="97">
        <f t="shared" si="36"/>
        <v>953</v>
      </c>
      <c r="Q227" s="96">
        <f t="shared" si="36"/>
        <v>944</v>
      </c>
      <c r="R227" s="98">
        <f t="shared" si="36"/>
        <v>142</v>
      </c>
      <c r="S227" s="99">
        <f t="shared" si="36"/>
        <v>222235.03</v>
      </c>
      <c r="T227" s="100">
        <f>SUMIF($A$8:$A$193,"ALC",T$8:T$193)</f>
        <v>0</v>
      </c>
      <c r="U227" s="101">
        <f>SUMIF($A$8:$A$193,"ALC",U$8:U$193)</f>
        <v>0</v>
      </c>
      <c r="V227" s="101">
        <f>SUMIF($A$8:$A$193,"ALC",V$8:V$193)</f>
        <v>0</v>
      </c>
      <c r="Y227" s="5"/>
      <c r="AA227" s="10"/>
      <c r="AD227" s="10"/>
    </row>
    <row r="228" spans="2:30" s="3" customFormat="1" x14ac:dyDescent="0.2">
      <c r="B228" s="90" t="s">
        <v>104</v>
      </c>
      <c r="C228" s="102" t="s">
        <v>495</v>
      </c>
      <c r="D228" s="43"/>
      <c r="E228" s="43"/>
      <c r="F228" s="46"/>
      <c r="G228" s="47"/>
      <c r="H228" s="47"/>
      <c r="I228" s="47"/>
      <c r="J228" s="45"/>
      <c r="K228" s="45"/>
      <c r="L228" s="103">
        <f t="shared" ref="L228:S228" si="37">SUMIF($A$8:$A$224,"GCGP",L$8:L$224)</f>
        <v>16.000037911184005</v>
      </c>
      <c r="M228" s="103">
        <f t="shared" si="37"/>
        <v>0</v>
      </c>
      <c r="N228" s="103">
        <f t="shared" si="37"/>
        <v>11</v>
      </c>
      <c r="O228" s="103">
        <f t="shared" si="37"/>
        <v>25.932835382508031</v>
      </c>
      <c r="P228" s="104">
        <f t="shared" si="37"/>
        <v>13</v>
      </c>
      <c r="Q228" s="103">
        <f t="shared" si="37"/>
        <v>13</v>
      </c>
      <c r="R228" s="104">
        <f t="shared" si="37"/>
        <v>2</v>
      </c>
      <c r="S228" s="105">
        <f t="shared" si="37"/>
        <v>1636.99</v>
      </c>
      <c r="T228" s="100">
        <f>SUMIF($A$8:$A$193,"ENS",T$8:T$193)</f>
        <v>0</v>
      </c>
      <c r="U228" s="101">
        <f>SUMIF($A$8:$A$193,"ENS",U$8:U$193)</f>
        <v>0</v>
      </c>
      <c r="V228" s="101">
        <f>SUMIF($A$8:$A$193,"ENS",V$8:V$193)</f>
        <v>0</v>
      </c>
      <c r="AA228" s="10"/>
      <c r="AD228" s="10"/>
    </row>
    <row r="229" spans="2:30" s="3" customFormat="1" x14ac:dyDescent="0.2">
      <c r="B229" s="90" t="s">
        <v>111</v>
      </c>
      <c r="C229" s="102" t="s">
        <v>496</v>
      </c>
      <c r="D229" s="43"/>
      <c r="E229" s="43"/>
      <c r="F229" s="46"/>
      <c r="G229" s="47"/>
      <c r="H229" s="47"/>
      <c r="I229" s="47"/>
      <c r="J229" s="45"/>
      <c r="K229" s="45"/>
      <c r="L229" s="103">
        <f t="shared" ref="L229:S229" si="38">SUMIF($A$8:$A$224,"GCSG",L$8:L$224)</f>
        <v>62.333264991037524</v>
      </c>
      <c r="M229" s="103">
        <f t="shared" si="38"/>
        <v>0</v>
      </c>
      <c r="N229" s="103">
        <f t="shared" si="38"/>
        <v>43</v>
      </c>
      <c r="O229" s="103">
        <f t="shared" si="38"/>
        <v>101.17563621613532</v>
      </c>
      <c r="P229" s="104">
        <f t="shared" si="38"/>
        <v>43</v>
      </c>
      <c r="Q229" s="103">
        <f t="shared" si="38"/>
        <v>59</v>
      </c>
      <c r="R229" s="104">
        <f t="shared" si="38"/>
        <v>5</v>
      </c>
      <c r="S229" s="105">
        <f t="shared" si="38"/>
        <v>6107.87</v>
      </c>
      <c r="T229" s="106">
        <f>SUMIF($A$8:$A$193,"SAN",T$8:T$193)</f>
        <v>0</v>
      </c>
      <c r="U229" s="104">
        <f>SUMIF($A$8:$A$193,"SAN",U$8:U$193)</f>
        <v>0</v>
      </c>
      <c r="V229" s="104">
        <f>SUMIF($A$8:$A$193,"SAN",V$8:V$193)</f>
        <v>0</v>
      </c>
      <c r="Y229" s="5"/>
      <c r="AA229" s="10"/>
      <c r="AD229" s="10"/>
    </row>
    <row r="230" spans="2:30" s="3" customFormat="1" x14ac:dyDescent="0.2">
      <c r="B230" s="90" t="s">
        <v>123</v>
      </c>
      <c r="C230" s="102" t="s">
        <v>497</v>
      </c>
      <c r="D230" s="43"/>
      <c r="E230" s="43"/>
      <c r="F230" s="46"/>
      <c r="G230" s="47"/>
      <c r="H230" s="47"/>
      <c r="I230" s="47"/>
      <c r="J230" s="45"/>
      <c r="K230" s="45"/>
      <c r="L230" s="103">
        <f t="shared" ref="L230:S230" si="39">SUMIF($A$8:$A$224,"GCS",L$8:L$224)</f>
        <v>159.93844826200012</v>
      </c>
      <c r="M230" s="103">
        <f t="shared" si="39"/>
        <v>0</v>
      </c>
      <c r="N230" s="103">
        <f t="shared" si="39"/>
        <v>111</v>
      </c>
      <c r="O230" s="103">
        <f t="shared" si="39"/>
        <v>260.27055376292475</v>
      </c>
      <c r="P230" s="104">
        <f t="shared" si="39"/>
        <v>117</v>
      </c>
      <c r="Q230" s="103">
        <f t="shared" si="39"/>
        <v>114</v>
      </c>
      <c r="R230" s="104">
        <f t="shared" si="39"/>
        <v>47</v>
      </c>
      <c r="S230" s="105">
        <f t="shared" si="39"/>
        <v>57025.11</v>
      </c>
      <c r="T230" s="106">
        <f>SUMIF($A$8:$A$193,"SOAP",T$8:T$193)</f>
        <v>0</v>
      </c>
      <c r="U230" s="104">
        <f>SUMIF($A$8:$A$193,"SOAP",U$8:U$193)</f>
        <v>0</v>
      </c>
      <c r="V230" s="104">
        <f>SUMIF($A$8:$A$193,"SOAP",V$8:V$193)</f>
        <v>0</v>
      </c>
      <c r="Y230" s="5"/>
      <c r="AA230" s="10"/>
      <c r="AD230" s="10"/>
    </row>
    <row r="231" spans="2:30" s="3" customFormat="1" x14ac:dyDescent="0.2">
      <c r="B231" s="90" t="s">
        <v>456</v>
      </c>
      <c r="C231" s="102" t="s">
        <v>498</v>
      </c>
      <c r="D231" s="43"/>
      <c r="E231" s="43"/>
      <c r="F231" s="46"/>
      <c r="G231" s="47"/>
      <c r="H231" s="47"/>
      <c r="I231" s="47"/>
      <c r="J231" s="45"/>
      <c r="K231" s="45"/>
      <c r="L231" s="103">
        <f t="shared" ref="L231:S231" si="40">SUMIF($A$8:$A$224,"GCAHS",L$8:L$224)</f>
        <v>0</v>
      </c>
      <c r="M231" s="103">
        <f t="shared" si="40"/>
        <v>0</v>
      </c>
      <c r="N231" s="103">
        <f t="shared" si="40"/>
        <v>0</v>
      </c>
      <c r="O231" s="103">
        <f t="shared" si="40"/>
        <v>0</v>
      </c>
      <c r="P231" s="104">
        <f t="shared" si="40"/>
        <v>0</v>
      </c>
      <c r="Q231" s="103">
        <f t="shared" si="40"/>
        <v>0</v>
      </c>
      <c r="R231" s="104">
        <f t="shared" si="40"/>
        <v>0</v>
      </c>
      <c r="S231" s="105">
        <f t="shared" si="40"/>
        <v>0</v>
      </c>
      <c r="T231" s="106"/>
      <c r="U231" s="104"/>
      <c r="V231" s="104"/>
      <c r="Y231" s="5"/>
      <c r="AA231" s="10"/>
      <c r="AD231" s="10"/>
    </row>
    <row r="232" spans="2:30" s="3" customFormat="1" x14ac:dyDescent="0.2">
      <c r="B232" s="90" t="s">
        <v>499</v>
      </c>
      <c r="C232" s="102" t="s">
        <v>500</v>
      </c>
      <c r="D232" s="43"/>
      <c r="E232" s="43"/>
      <c r="F232" s="46"/>
      <c r="G232" s="47"/>
      <c r="H232" s="47"/>
      <c r="I232" s="47"/>
      <c r="J232" s="45"/>
      <c r="K232" s="45"/>
      <c r="L232" s="103">
        <f t="shared" ref="L232:S232" si="41">SUMIF($A$8:$A$224,"GCIRL",L$8:L$224)</f>
        <v>0</v>
      </c>
      <c r="M232" s="103">
        <f t="shared" si="41"/>
        <v>0</v>
      </c>
      <c r="N232" s="103">
        <f t="shared" si="41"/>
        <v>0</v>
      </c>
      <c r="O232" s="103">
        <f t="shared" si="41"/>
        <v>0</v>
      </c>
      <c r="P232" s="104">
        <f t="shared" si="41"/>
        <v>0</v>
      </c>
      <c r="Q232" s="103">
        <f t="shared" si="41"/>
        <v>0</v>
      </c>
      <c r="R232" s="104">
        <f t="shared" si="41"/>
        <v>0</v>
      </c>
      <c r="S232" s="105">
        <f t="shared" si="41"/>
        <v>0</v>
      </c>
      <c r="T232" s="106"/>
      <c r="U232" s="104"/>
      <c r="V232" s="104"/>
      <c r="Y232" s="5"/>
      <c r="AA232" s="10"/>
      <c r="AD232" s="10"/>
    </row>
    <row r="233" spans="2:30" s="3" customFormat="1" x14ac:dyDescent="0.2">
      <c r="B233" s="90" t="s">
        <v>157</v>
      </c>
      <c r="C233" s="102" t="s">
        <v>501</v>
      </c>
      <c r="D233" s="43"/>
      <c r="E233" s="43"/>
      <c r="F233" s="46"/>
      <c r="G233" s="47"/>
      <c r="H233" s="47"/>
      <c r="I233" s="47"/>
      <c r="J233" s="45"/>
      <c r="K233" s="45"/>
      <c r="L233" s="103">
        <f t="shared" ref="L233:S233" si="42">SUMIF($A$8:$A$224,"LPSS",L$8:L$224)</f>
        <v>52.948941833958898</v>
      </c>
      <c r="M233" s="103">
        <f t="shared" si="42"/>
        <v>0</v>
      </c>
      <c r="N233" s="103">
        <f t="shared" si="42"/>
        <v>180</v>
      </c>
      <c r="O233" s="103">
        <f t="shared" si="42"/>
        <v>193.13430170631372</v>
      </c>
      <c r="P233" s="104">
        <f t="shared" si="42"/>
        <v>237</v>
      </c>
      <c r="Q233" s="103">
        <f t="shared" si="42"/>
        <v>69</v>
      </c>
      <c r="R233" s="104">
        <f t="shared" si="42"/>
        <v>24</v>
      </c>
      <c r="S233" s="105">
        <f t="shared" si="42"/>
        <v>21216.66</v>
      </c>
      <c r="T233" s="106">
        <f>SUMIF($A$8:$A$193,"COL",T$8:T$193)</f>
        <v>0</v>
      </c>
      <c r="U233" s="104">
        <f>SUMIF($A$8:$A$193,"COL",U$8:U$193)</f>
        <v>0</v>
      </c>
      <c r="V233" s="104">
        <f>SUMIF($A$8:$A$193,"COL",V$8:V$193)</f>
        <v>0</v>
      </c>
      <c r="Y233" s="5"/>
      <c r="AA233" s="10"/>
      <c r="AD233" s="10"/>
    </row>
    <row r="234" spans="2:30" s="3" customFormat="1" x14ac:dyDescent="0.2">
      <c r="B234" s="90" t="s">
        <v>252</v>
      </c>
      <c r="C234" s="102" t="s">
        <v>502</v>
      </c>
      <c r="D234" s="43"/>
      <c r="E234" s="43"/>
      <c r="F234" s="46"/>
      <c r="G234" s="47"/>
      <c r="H234" s="47"/>
      <c r="I234" s="47"/>
      <c r="J234" s="45"/>
      <c r="K234" s="45"/>
      <c r="L234" s="103">
        <f t="shared" ref="L234:S234" si="43">SUMIF($A$8:$A$224,"LPP",L$8:L$224)</f>
        <v>12.769799257153439</v>
      </c>
      <c r="M234" s="103">
        <f t="shared" si="43"/>
        <v>0</v>
      </c>
      <c r="N234" s="103">
        <f t="shared" si="43"/>
        <v>20</v>
      </c>
      <c r="O234" s="103">
        <f t="shared" si="43"/>
        <v>29.918053646701306</v>
      </c>
      <c r="P234" s="104">
        <f t="shared" si="43"/>
        <v>13</v>
      </c>
      <c r="Q234" s="103">
        <f t="shared" si="43"/>
        <v>20</v>
      </c>
      <c r="R234" s="104">
        <f t="shared" si="43"/>
        <v>2</v>
      </c>
      <c r="S234" s="105">
        <f t="shared" si="43"/>
        <v>1260.4000000000001</v>
      </c>
      <c r="T234" s="106">
        <f>SUMIF($A$8:$A$193,"PWD",T$8:T$193)</f>
        <v>0</v>
      </c>
      <c r="U234" s="104">
        <f>SUMIF($A$8:$A$193,"PWD",U$8:U$193)</f>
        <v>0</v>
      </c>
      <c r="V234" s="104">
        <f>SUMIF($A$8:$A$193,"PWD",V$8:V$193)</f>
        <v>0</v>
      </c>
      <c r="Y234" s="5"/>
      <c r="AA234" s="10"/>
      <c r="AD234" s="10"/>
    </row>
    <row r="235" spans="2:30" s="3" customFormat="1" x14ac:dyDescent="0.2">
      <c r="B235" s="90" t="s">
        <v>481</v>
      </c>
      <c r="C235" s="102" t="s">
        <v>503</v>
      </c>
      <c r="D235" s="43"/>
      <c r="E235" s="43"/>
      <c r="F235" s="46"/>
      <c r="G235" s="47"/>
      <c r="H235" s="47"/>
      <c r="I235" s="47"/>
      <c r="J235" s="45"/>
      <c r="K235" s="45"/>
      <c r="L235" s="103">
        <f t="shared" ref="L235:S235" si="44">SUMIF($A$8:$A$224,"FGSLL",L$8:L$224)</f>
        <v>0</v>
      </c>
      <c r="M235" s="103">
        <f t="shared" si="44"/>
        <v>0</v>
      </c>
      <c r="N235" s="103">
        <f t="shared" si="44"/>
        <v>0</v>
      </c>
      <c r="O235" s="103">
        <f t="shared" si="44"/>
        <v>0</v>
      </c>
      <c r="P235" s="104">
        <f t="shared" si="44"/>
        <v>0</v>
      </c>
      <c r="Q235" s="103">
        <f t="shared" si="44"/>
        <v>0</v>
      </c>
      <c r="R235" s="104">
        <f t="shared" si="44"/>
        <v>0</v>
      </c>
      <c r="S235" s="105">
        <f t="shared" si="44"/>
        <v>0</v>
      </c>
      <c r="T235" s="106"/>
      <c r="U235" s="104"/>
      <c r="V235" s="104"/>
      <c r="Y235" s="5"/>
      <c r="AA235" s="10"/>
      <c r="AD235" s="10"/>
    </row>
    <row r="236" spans="2:30" s="3" customFormat="1" x14ac:dyDescent="0.2">
      <c r="B236" s="90" t="s">
        <v>466</v>
      </c>
      <c r="C236" s="102" t="s">
        <v>504</v>
      </c>
      <c r="D236" s="43"/>
      <c r="E236" s="43"/>
      <c r="F236" s="46"/>
      <c r="G236" s="47"/>
      <c r="H236" s="47"/>
      <c r="I236" s="47"/>
      <c r="J236" s="45"/>
      <c r="K236" s="45"/>
      <c r="L236" s="103">
        <f t="shared" ref="L236:S236" si="45">SUMIF($A$8:$A$224,"FGSLS",L$8:L$224)</f>
        <v>0</v>
      </c>
      <c r="M236" s="103">
        <f t="shared" si="45"/>
        <v>0</v>
      </c>
      <c r="N236" s="103">
        <f t="shared" si="45"/>
        <v>0</v>
      </c>
      <c r="O236" s="103">
        <f t="shared" si="45"/>
        <v>0</v>
      </c>
      <c r="P236" s="104">
        <f t="shared" si="45"/>
        <v>0</v>
      </c>
      <c r="Q236" s="103">
        <f t="shared" si="45"/>
        <v>0</v>
      </c>
      <c r="R236" s="104">
        <f t="shared" si="45"/>
        <v>0</v>
      </c>
      <c r="S236" s="105">
        <f t="shared" si="45"/>
        <v>0</v>
      </c>
      <c r="T236" s="106"/>
      <c r="U236" s="104"/>
      <c r="V236" s="104"/>
      <c r="Y236" s="5"/>
      <c r="AA236" s="10"/>
      <c r="AD236" s="10"/>
    </row>
    <row r="237" spans="2:30" s="3" customFormat="1" x14ac:dyDescent="0.2">
      <c r="B237" s="90" t="s">
        <v>264</v>
      </c>
      <c r="C237" s="102" t="s">
        <v>505</v>
      </c>
      <c r="D237" s="43"/>
      <c r="E237" s="43"/>
      <c r="F237" s="46"/>
      <c r="G237" s="47"/>
      <c r="H237" s="47"/>
      <c r="I237" s="47"/>
      <c r="J237" s="45"/>
      <c r="K237" s="45"/>
      <c r="L237" s="103">
        <f t="shared" ref="L237:S237" si="46">SUMIF($A$8:$A$224,"ZBC",L$8:L$224)</f>
        <v>6932.0884082886569</v>
      </c>
      <c r="M237" s="103">
        <f t="shared" si="46"/>
        <v>0</v>
      </c>
      <c r="N237" s="103">
        <f t="shared" si="46"/>
        <v>5127</v>
      </c>
      <c r="O237" s="103">
        <f t="shared" si="46"/>
        <v>11596.718111455801</v>
      </c>
      <c r="P237" s="104">
        <f t="shared" si="46"/>
        <v>2941</v>
      </c>
      <c r="Q237" s="103">
        <f t="shared" si="46"/>
        <v>6649</v>
      </c>
      <c r="R237" s="104">
        <f t="shared" si="46"/>
        <v>2081</v>
      </c>
      <c r="S237" s="105">
        <f t="shared" si="46"/>
        <v>1384183.13</v>
      </c>
      <c r="T237" s="106">
        <f>SUMIF($A$8:$A$193,"BLCH",T$8:T$193)</f>
        <v>0</v>
      </c>
      <c r="U237" s="104">
        <f>SUMIF($A$8:$A$193,"BLCH",U$8:U$193)</f>
        <v>0</v>
      </c>
      <c r="V237" s="104">
        <f>SUMIF($A$8:$A$193,"BLCH",V$8:V$193)</f>
        <v>0</v>
      </c>
      <c r="Y237" s="5"/>
      <c r="AA237" s="10"/>
      <c r="AD237" s="10"/>
    </row>
    <row r="238" spans="2:30" s="3" customFormat="1" x14ac:dyDescent="0.2">
      <c r="B238" s="90" t="s">
        <v>330</v>
      </c>
      <c r="C238" s="102" t="s">
        <v>506</v>
      </c>
      <c r="D238" s="43"/>
      <c r="E238" s="43"/>
      <c r="F238" s="46"/>
      <c r="G238" s="47"/>
      <c r="H238" s="47"/>
      <c r="I238" s="47"/>
      <c r="J238" s="45"/>
      <c r="K238" s="45"/>
      <c r="L238" s="103">
        <f t="shared" ref="L238:S238" si="47">SUMIF($A$8:$A$224,"ZBCS",L$8:L$224)</f>
        <v>762.40871660841526</v>
      </c>
      <c r="M238" s="103">
        <f t="shared" si="47"/>
        <v>0</v>
      </c>
      <c r="N238" s="103">
        <f t="shared" si="47"/>
        <v>550</v>
      </c>
      <c r="O238" s="103">
        <f t="shared" si="47"/>
        <v>1261.556055210634</v>
      </c>
      <c r="P238" s="104">
        <f t="shared" si="47"/>
        <v>255</v>
      </c>
      <c r="Q238" s="103">
        <f t="shared" si="47"/>
        <v>602</v>
      </c>
      <c r="R238" s="104">
        <f t="shared" si="47"/>
        <v>415</v>
      </c>
      <c r="S238" s="105">
        <f t="shared" si="47"/>
        <v>455839.09</v>
      </c>
      <c r="T238" s="106">
        <f>SUMIF($A$8:$A$193,"CS",T$8:T$193)</f>
        <v>0</v>
      </c>
      <c r="U238" s="104">
        <f>SUMIF($A$8:$A$193,"CS",U$8:U$193)</f>
        <v>0</v>
      </c>
      <c r="V238" s="104">
        <f>SUMIF($A$8:$A$193,"CS",V$8:V$193)</f>
        <v>0</v>
      </c>
      <c r="Y238" s="5"/>
      <c r="AA238" s="10"/>
      <c r="AD238" s="10"/>
    </row>
    <row r="239" spans="2:30" s="3" customFormat="1" x14ac:dyDescent="0.2">
      <c r="B239" s="90" t="s">
        <v>317</v>
      </c>
      <c r="C239" s="102" t="s">
        <v>507</v>
      </c>
      <c r="D239" s="43"/>
      <c r="E239" s="43"/>
      <c r="F239" s="46"/>
      <c r="G239" s="47"/>
      <c r="H239" s="47"/>
      <c r="I239" s="47"/>
      <c r="J239" s="45"/>
      <c r="K239" s="45"/>
      <c r="L239" s="103">
        <f t="shared" ref="L239:S239" si="48">SUMIF($A$8:$A$224,"ZBP",L$8:L$224)</f>
        <v>44.372592251597283</v>
      </c>
      <c r="M239" s="103">
        <f t="shared" si="48"/>
        <v>0</v>
      </c>
      <c r="N239" s="103">
        <f t="shared" si="48"/>
        <v>33</v>
      </c>
      <c r="O239" s="103">
        <f t="shared" si="48"/>
        <v>74.412940348415745</v>
      </c>
      <c r="P239" s="104">
        <f t="shared" si="48"/>
        <v>74</v>
      </c>
      <c r="Q239" s="103">
        <f t="shared" si="48"/>
        <v>57</v>
      </c>
      <c r="R239" s="104">
        <f t="shared" si="48"/>
        <v>3</v>
      </c>
      <c r="S239" s="105">
        <f t="shared" si="48"/>
        <v>2697.67</v>
      </c>
      <c r="T239" s="106">
        <f>SUMIF($A$8:$A$193,"ZPL",T$8:T$193)</f>
        <v>0</v>
      </c>
      <c r="U239" s="104">
        <f>SUMIF($A$8:$A$193,"ZPL",U$8:U$193)</f>
        <v>0</v>
      </c>
      <c r="V239" s="104">
        <f>SUMIF($A$8:$A$193,"ZPL",V$8:V$193)</f>
        <v>0</v>
      </c>
      <c r="Y239" s="5"/>
      <c r="AA239" s="10"/>
      <c r="AD239" s="10"/>
    </row>
    <row r="240" spans="2:30" s="3" customFormat="1" x14ac:dyDescent="0.2">
      <c r="B240" s="90" t="s">
        <v>345</v>
      </c>
      <c r="C240" s="102" t="s">
        <v>508</v>
      </c>
      <c r="D240" s="43"/>
      <c r="E240" s="43"/>
      <c r="F240" s="46"/>
      <c r="G240" s="47"/>
      <c r="H240" s="47"/>
      <c r="I240" s="47"/>
      <c r="J240" s="45"/>
      <c r="K240" s="45"/>
      <c r="L240" s="103">
        <f t="shared" ref="L240:S240" si="49">SUMIF($A$8:$A$224,"ZBGC",L$8:L$224)</f>
        <v>16.040063390555542</v>
      </c>
      <c r="M240" s="103">
        <f t="shared" si="49"/>
        <v>0</v>
      </c>
      <c r="N240" s="103">
        <f t="shared" si="49"/>
        <v>14</v>
      </c>
      <c r="O240" s="103">
        <f t="shared" si="49"/>
        <v>28.970191162405484</v>
      </c>
      <c r="P240" s="104">
        <f t="shared" si="49"/>
        <v>110</v>
      </c>
      <c r="Q240" s="103">
        <f t="shared" si="49"/>
        <v>10</v>
      </c>
      <c r="R240" s="104">
        <f t="shared" si="49"/>
        <v>0</v>
      </c>
      <c r="S240" s="105">
        <f t="shared" si="49"/>
        <v>0</v>
      </c>
      <c r="T240" s="106">
        <f>SUMIF($A$8:$A$193,"ZGC",T$8:T$193)</f>
        <v>0</v>
      </c>
      <c r="U240" s="104">
        <f>SUMIF($A$8:$A$193,"ZGC",U$8:U$193)</f>
        <v>0</v>
      </c>
      <c r="V240" s="104">
        <f>SUMIF($A$8:$A$193,"ZGC",V$8:V$193)</f>
        <v>0</v>
      </c>
      <c r="Y240" s="5"/>
      <c r="AA240" s="10"/>
      <c r="AD240" s="10"/>
    </row>
    <row r="241" spans="1:30" x14ac:dyDescent="0.2">
      <c r="B241" s="90" t="s">
        <v>352</v>
      </c>
      <c r="C241" s="102" t="s">
        <v>509</v>
      </c>
      <c r="D241" s="43"/>
      <c r="E241" s="43"/>
      <c r="F241" s="46"/>
      <c r="G241" s="47"/>
      <c r="H241" s="47"/>
      <c r="I241" s="47"/>
      <c r="J241" s="45"/>
      <c r="K241" s="45"/>
      <c r="L241" s="103">
        <f t="shared" ref="L241:S241" si="50">SUMIF($A$8:$A$224,"ZMC",L$8:L$224)</f>
        <v>29.066702733432042</v>
      </c>
      <c r="M241" s="103">
        <f t="shared" si="50"/>
        <v>0</v>
      </c>
      <c r="N241" s="103">
        <f t="shared" si="50"/>
        <v>22</v>
      </c>
      <c r="O241" s="103">
        <f t="shared" si="50"/>
        <v>49.127953661112116</v>
      </c>
      <c r="P241" s="104">
        <f t="shared" si="50"/>
        <v>48</v>
      </c>
      <c r="Q241" s="103">
        <f t="shared" si="50"/>
        <v>13</v>
      </c>
      <c r="R241" s="104">
        <f t="shared" si="50"/>
        <v>0</v>
      </c>
      <c r="S241" s="105">
        <f t="shared" si="50"/>
        <v>0</v>
      </c>
      <c r="T241" s="106">
        <f>SUMIF($A$8:$A$193,"ZMC",T$8:T$193)</f>
        <v>59.062219817771194</v>
      </c>
      <c r="U241" s="104">
        <f>SUMIF($A$8:$A$193,"ZMC",U$8:U$193)</f>
        <v>244.8154168813335</v>
      </c>
      <c r="V241" s="104">
        <f>SUMIF($A$8:$A$193,"ZMC",V$8:V$193)</f>
        <v>0</v>
      </c>
    </row>
    <row r="242" spans="1:30" x14ac:dyDescent="0.2">
      <c r="B242" s="90" t="s">
        <v>359</v>
      </c>
      <c r="C242" s="102" t="s">
        <v>510</v>
      </c>
      <c r="D242" s="43"/>
      <c r="E242" s="43"/>
      <c r="F242" s="46"/>
      <c r="G242" s="47"/>
      <c r="H242" s="47"/>
      <c r="I242" s="47"/>
      <c r="J242" s="45"/>
      <c r="K242" s="45"/>
      <c r="L242" s="103">
        <f t="shared" ref="L242:S242" si="51">SUMIF($A$8:$A$224,"DFS",L$8:L$224)</f>
        <v>291.91710088725426</v>
      </c>
      <c r="M242" s="103">
        <f t="shared" si="51"/>
        <v>0</v>
      </c>
      <c r="N242" s="103">
        <f t="shared" si="51"/>
        <v>223</v>
      </c>
      <c r="O242" s="103">
        <f t="shared" si="51"/>
        <v>495.44623025807442</v>
      </c>
      <c r="P242" s="104">
        <f t="shared" si="51"/>
        <v>76</v>
      </c>
      <c r="Q242" s="103">
        <f t="shared" si="51"/>
        <v>243</v>
      </c>
      <c r="R242" s="104">
        <f t="shared" si="51"/>
        <v>180</v>
      </c>
      <c r="S242" s="105">
        <f t="shared" si="51"/>
        <v>258313.31</v>
      </c>
      <c r="T242" s="106">
        <f>SUMIF($A$8:$A$193,"FS",T$8:T$193)</f>
        <v>0</v>
      </c>
      <c r="U242" s="104">
        <f>SUMIF($A$8:$A$193,"FS",U$8:U$193)</f>
        <v>0</v>
      </c>
      <c r="V242" s="104">
        <f>SUMIF($A$8:$A$193,"FS",V$8:V$193)</f>
        <v>0</v>
      </c>
    </row>
    <row r="243" spans="1:30" x14ac:dyDescent="0.2">
      <c r="B243" s="90" t="s">
        <v>411</v>
      </c>
      <c r="C243" s="102" t="s">
        <v>511</v>
      </c>
      <c r="D243" s="43"/>
      <c r="E243" s="43"/>
      <c r="F243" s="46"/>
      <c r="G243" s="47"/>
      <c r="H243" s="47"/>
      <c r="I243" s="47"/>
      <c r="J243" s="45"/>
      <c r="K243" s="45"/>
      <c r="L243" s="103">
        <f t="shared" ref="L243:S243" si="52">SUMIF($A$8:$A$224,"GIA",L$8:L$224)</f>
        <v>10.000051594667816</v>
      </c>
      <c r="M243" s="103">
        <f t="shared" si="52"/>
        <v>0</v>
      </c>
      <c r="N243" s="103">
        <f t="shared" si="52"/>
        <v>24</v>
      </c>
      <c r="O243" s="103">
        <f t="shared" si="52"/>
        <v>31.02194815330347</v>
      </c>
      <c r="P243" s="104">
        <f t="shared" si="52"/>
        <v>24</v>
      </c>
      <c r="Q243" s="103">
        <f t="shared" si="52"/>
        <v>21</v>
      </c>
      <c r="R243" s="104">
        <f t="shared" si="52"/>
        <v>0</v>
      </c>
      <c r="S243" s="105">
        <f t="shared" si="52"/>
        <v>0</v>
      </c>
      <c r="T243" s="106">
        <f>SUMIF($A$8:$A$193,"IRA",T$8:T$193)</f>
        <v>0</v>
      </c>
      <c r="U243" s="104">
        <f>SUMIF($A$8:$A$193,"IRA",U$8:U$193)</f>
        <v>0</v>
      </c>
      <c r="V243" s="104">
        <f>SUMIF($A$8:$A$193,"IRA",V$8:V$193)</f>
        <v>0</v>
      </c>
    </row>
    <row r="244" spans="1:30" ht="12.75" thickBot="1" x14ac:dyDescent="0.25">
      <c r="B244" s="90" t="s">
        <v>424</v>
      </c>
      <c r="C244" s="107" t="s">
        <v>512</v>
      </c>
      <c r="D244" s="108"/>
      <c r="E244" s="108"/>
      <c r="F244" s="109"/>
      <c r="G244" s="110"/>
      <c r="H244" s="110"/>
      <c r="I244" s="110"/>
      <c r="J244" s="111"/>
      <c r="K244" s="111"/>
      <c r="L244" s="112">
        <f t="shared" ref="L244:S244" si="53">SUMIF($A$8:$A$224,"GAPC",L$8:L$224)</f>
        <v>10.390009661410572</v>
      </c>
      <c r="M244" s="112">
        <f t="shared" si="53"/>
        <v>0</v>
      </c>
      <c r="N244" s="112">
        <f t="shared" si="53"/>
        <v>36</v>
      </c>
      <c r="O244" s="112">
        <f t="shared" si="53"/>
        <v>41.385896016994487</v>
      </c>
      <c r="P244" s="113">
        <f t="shared" si="53"/>
        <v>32</v>
      </c>
      <c r="Q244" s="112">
        <f t="shared" si="53"/>
        <v>26</v>
      </c>
      <c r="R244" s="113">
        <f t="shared" si="53"/>
        <v>9</v>
      </c>
      <c r="S244" s="114">
        <f t="shared" si="53"/>
        <v>11762.55</v>
      </c>
      <c r="T244" s="115">
        <f>SUMIF($A$8:$A$193,"APC",T$8:T$193)</f>
        <v>0</v>
      </c>
      <c r="U244" s="113">
        <f>SUMIF($A$8:$A$193,"APC",U$8:U$193)</f>
        <v>0</v>
      </c>
      <c r="V244" s="113">
        <f>SUMIF($A$8:$A$193,"APC",V$8:V$193)</f>
        <v>0</v>
      </c>
    </row>
    <row r="245" spans="1:30" s="128" customFormat="1" ht="13.5" thickBot="1" x14ac:dyDescent="0.25">
      <c r="A245" s="116"/>
      <c r="B245" s="117" t="s">
        <v>513</v>
      </c>
      <c r="C245" s="118" t="s">
        <v>514</v>
      </c>
      <c r="D245" s="119"/>
      <c r="E245" s="119"/>
      <c r="F245" s="120"/>
      <c r="G245" s="120"/>
      <c r="H245" s="120"/>
      <c r="I245" s="120"/>
      <c r="J245" s="121"/>
      <c r="K245" s="121"/>
      <c r="L245" s="122">
        <f>SUM(L227:L244)</f>
        <v>9419.2485121776554</v>
      </c>
      <c r="M245" s="122">
        <f t="shared" ref="M245:R245" si="54">SUM(M227:M244)</f>
        <v>0</v>
      </c>
      <c r="N245" s="122">
        <f t="shared" si="54"/>
        <v>7308</v>
      </c>
      <c r="O245" s="122">
        <f t="shared" si="54"/>
        <v>16054.079490708084</v>
      </c>
      <c r="P245" s="123">
        <f t="shared" si="54"/>
        <v>4936</v>
      </c>
      <c r="Q245" s="122">
        <f t="shared" si="54"/>
        <v>8840</v>
      </c>
      <c r="R245" s="123">
        <f t="shared" si="54"/>
        <v>2910</v>
      </c>
      <c r="S245" s="124">
        <f>SUM(S227:S244)</f>
        <v>2422277.8099999996</v>
      </c>
      <c r="T245" s="125">
        <f>SUM(P245:Q245)-($M245*0.0667)</f>
        <v>13776</v>
      </c>
      <c r="U245" s="123" t="str">
        <f>IF(ISERROR(T245/($M245/30)),"",T245/($M245/30))</f>
        <v/>
      </c>
      <c r="V245" s="126">
        <f>SUM(V227:V244)</f>
        <v>0</v>
      </c>
      <c r="W245" s="127"/>
      <c r="Y245" s="129"/>
      <c r="Z245" s="130"/>
      <c r="AA245" s="131"/>
      <c r="AB245" s="132"/>
      <c r="AD245" s="131"/>
    </row>
    <row r="246" spans="1:30" x14ac:dyDescent="0.2">
      <c r="F246" s="37"/>
      <c r="G246" s="38"/>
      <c r="H246" s="38"/>
      <c r="I246" s="38"/>
      <c r="L246" s="39"/>
      <c r="N246" s="39"/>
      <c r="O246" s="39"/>
      <c r="S246" s="40"/>
      <c r="T246" s="40"/>
      <c r="U246" s="40"/>
      <c r="V246" s="40"/>
      <c r="Y246" s="38"/>
      <c r="AA246" s="42"/>
      <c r="AD246" s="42"/>
    </row>
    <row r="247" spans="1:30" s="144" customFormat="1" ht="13.5" thickBot="1" x14ac:dyDescent="0.25">
      <c r="A247" s="133"/>
      <c r="B247" s="133"/>
      <c r="C247" s="134" t="s">
        <v>515</v>
      </c>
      <c r="D247" s="135"/>
      <c r="E247" s="135"/>
      <c r="F247" s="136"/>
      <c r="G247" s="136"/>
      <c r="H247" s="136"/>
      <c r="I247" s="136"/>
      <c r="J247" s="137"/>
      <c r="K247" s="137"/>
      <c r="L247" s="138"/>
      <c r="M247" s="139"/>
      <c r="N247" s="139"/>
      <c r="O247" s="139"/>
      <c r="P247" s="140"/>
      <c r="Q247" s="141"/>
      <c r="R247" s="140">
        <f>R245+R224</f>
        <v>2910</v>
      </c>
      <c r="S247" s="142">
        <f>SUM(S245,S224)</f>
        <v>2422277.8099999996</v>
      </c>
      <c r="T247" s="140"/>
      <c r="U247" s="140"/>
      <c r="V247" s="143"/>
      <c r="Y247" s="145"/>
      <c r="Z247" s="146"/>
      <c r="AA247" s="147"/>
      <c r="AB247" s="132"/>
      <c r="AD247" s="147"/>
    </row>
    <row r="248" spans="1:30" s="132" customFormat="1" ht="14.25" thickTop="1" thickBot="1" x14ac:dyDescent="0.25">
      <c r="A248" s="148"/>
      <c r="B248" s="149"/>
      <c r="C248" s="150"/>
      <c r="D248" s="151"/>
      <c r="E248" s="151"/>
      <c r="F248" s="152"/>
      <c r="G248" s="153"/>
      <c r="H248" s="153"/>
      <c r="I248" s="153"/>
      <c r="J248" s="154"/>
      <c r="K248" s="154"/>
      <c r="L248" s="155"/>
      <c r="M248" s="151"/>
      <c r="N248" s="155"/>
      <c r="O248" s="155"/>
      <c r="P248" s="154"/>
      <c r="Q248" s="151"/>
      <c r="R248" s="154"/>
      <c r="S248" s="156"/>
      <c r="T248" s="156"/>
      <c r="U248" s="156"/>
      <c r="V248" s="157"/>
      <c r="Y248" s="158"/>
      <c r="AA248" s="159"/>
      <c r="AD248" s="159"/>
    </row>
    <row r="249" spans="1:30" s="128" customFormat="1" ht="13.5" thickBot="1" x14ac:dyDescent="0.25">
      <c r="A249" s="116"/>
      <c r="B249" s="133"/>
      <c r="C249" s="160" t="s">
        <v>516</v>
      </c>
      <c r="D249" s="161"/>
      <c r="E249" s="161"/>
      <c r="F249" s="162"/>
      <c r="G249" s="162"/>
      <c r="H249" s="162"/>
      <c r="I249" s="162"/>
      <c r="J249" s="163"/>
      <c r="K249" s="163"/>
      <c r="L249" s="164"/>
      <c r="M249" s="165"/>
      <c r="N249" s="165"/>
      <c r="O249" s="165"/>
      <c r="P249" s="166"/>
      <c r="Q249" s="167"/>
      <c r="R249" s="166"/>
      <c r="S249" s="168">
        <f>+S247-(S247*0.1395)</f>
        <v>2084370.0555049996</v>
      </c>
      <c r="T249" s="166"/>
      <c r="U249" s="166"/>
      <c r="V249" s="169"/>
      <c r="Y249" s="170"/>
      <c r="Z249" s="171"/>
      <c r="AA249" s="131"/>
      <c r="AB249" s="132"/>
      <c r="AD249" s="131"/>
    </row>
    <row r="252" spans="1:30" ht="15" x14ac:dyDescent="0.3">
      <c r="R252" s="172">
        <f>COUNTIF(R8:R193,"&gt;0")</f>
        <v>89</v>
      </c>
    </row>
    <row r="253" spans="1:30" x14ac:dyDescent="0.2">
      <c r="R253" s="173"/>
    </row>
  </sheetData>
  <mergeCells count="8">
    <mergeCell ref="U5:U6"/>
    <mergeCell ref="V5:V6"/>
    <mergeCell ref="R1:S1"/>
    <mergeCell ref="R2:S2"/>
    <mergeCell ref="R3:S3"/>
    <mergeCell ref="L5:O5"/>
    <mergeCell ref="P5:S5"/>
    <mergeCell ref="T5:T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 1</dc:creator>
  <cp:lastModifiedBy>RETAIL 1</cp:lastModifiedBy>
  <dcterms:created xsi:type="dcterms:W3CDTF">2022-12-06T05:46:49Z</dcterms:created>
  <dcterms:modified xsi:type="dcterms:W3CDTF">2022-12-06T05:49:55Z</dcterms:modified>
</cp:coreProperties>
</file>