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CLab/clab_all_firm/"/>
    </mc:Choice>
  </mc:AlternateContent>
  <xr:revisionPtr revIDLastSave="0" documentId="13_ncr:1_{A518DBE9-0653-054B-83C5-35EB6425716E}" xr6:coauthVersionLast="47" xr6:coauthVersionMax="47" xr10:uidLastSave="{00000000-0000-0000-0000-000000000000}"/>
  <bookViews>
    <workbookView xWindow="1900" yWindow="1560" windowWidth="32860" windowHeight="20460" xr2:uid="{00000000-000D-0000-FFFF-FFFF00000000}"/>
  </bookViews>
  <sheets>
    <sheet name="case_input_intermodel_one_node_" sheetId="1" r:id="rId1"/>
  </sheets>
  <externalReferences>
    <externalReference r:id="rId2"/>
  </externalReferences>
  <definedNames>
    <definedName name="Btu_per_kWh">'[1]Generation Techs'!$B$12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1" i="1" l="1"/>
  <c r="N70" i="1"/>
  <c r="N69" i="1"/>
  <c r="N68" i="1"/>
  <c r="N67" i="1"/>
  <c r="N66" i="1"/>
  <c r="N64" i="1"/>
  <c r="N58" i="1"/>
  <c r="N57" i="1"/>
  <c r="L71" i="1"/>
  <c r="L70" i="1"/>
  <c r="L69" i="1"/>
  <c r="L68" i="1"/>
  <c r="L67" i="1"/>
  <c r="L66" i="1"/>
  <c r="L65" i="1"/>
  <c r="L64" i="1"/>
  <c r="L58" i="1"/>
  <c r="L57" i="1"/>
  <c r="V71" i="1"/>
  <c r="T71" i="1"/>
  <c r="T68" i="1"/>
  <c r="T66" i="1"/>
  <c r="B33" i="1" l="1"/>
  <c r="B34" i="1" s="1"/>
  <c r="W62" i="1"/>
  <c r="N65" i="1"/>
  <c r="N63" i="1"/>
  <c r="L62" i="1"/>
  <c r="L63" i="1"/>
  <c r="N55" i="1"/>
  <c r="N54" i="1"/>
  <c r="L55" i="1"/>
  <c r="L54" i="1"/>
  <c r="N59" i="1" l="1"/>
  <c r="L59" i="1"/>
  <c r="L56" i="1"/>
  <c r="L52" i="1" l="1"/>
  <c r="N52" i="1"/>
  <c r="N62" i="1"/>
  <c r="N61" i="1"/>
  <c r="N56" i="1"/>
  <c r="L61" i="1" l="1"/>
  <c r="X51" i="1" l="1"/>
  <c r="N53" i="1"/>
  <c r="N60" i="1"/>
  <c r="L53" i="1"/>
  <c r="L60" i="1"/>
</calcChain>
</file>

<file path=xl/sharedStrings.xml><?xml version="1.0" encoding="utf-8"?>
<sst xmlns="http://schemas.openxmlformats.org/spreadsheetml/2006/main" count="188" uniqueCount="134">
  <si>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</si>
  <si>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</si>
  <si>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</si>
  <si>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</si>
  <si>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</si>
  <si>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</si>
  <si>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</si>
  <si>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</si>
  <si>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</si>
  <si>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</si>
  <si>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</si>
  <si>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</si>
  <si>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</si>
  <si>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</si>
  <si>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</si>
  <si>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</si>
  <si>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</si>
  <si>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</si>
  <si>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</si>
  <si>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</si>
  <si>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</si>
  <si>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</si>
  <si>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</si>
  <si>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</si>
  <si>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</si>
  <si>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</si>
  <si>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</si>
  <si>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</si>
  <si>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solar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</si>
  <si>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</si>
  <si>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</si>
  <si>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</si>
  <si>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cyclic_state_of_charge</t>
  </si>
  <si>
    <t>electrolysis</t>
  </si>
  <si>
    <t>bus1</t>
  </si>
  <si>
    <t>h2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</si>
  <si>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</si>
  <si>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</si>
  <si>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</si>
  <si>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</si>
  <si>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</si>
  <si>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</si>
  <si>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</si>
  <si>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</si>
  <si>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</si>
  <si>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</si>
  <si>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</si>
  <si>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Note: Can be error, warning, info, or debug and specifies level of detail in terminal output</t>
  </si>
  <si>
    <t>Note: Factor to avoid rounding in Gurobi solver for small values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</si>
  <si>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</si>
  <si>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</si>
  <si>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</si>
  <si>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</si>
  <si>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</si>
  <si>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</si>
  <si>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</si>
  <si>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</si>
  <si>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</si>
  <si>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</si>
  <si>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</si>
  <si>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</si>
  <si>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</si>
  <si>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</si>
  <si>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</si>
  <si>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</si>
  <si>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</si>
  <si>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</si>
  <si>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</si>
  <si>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</si>
  <si>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</si>
  <si>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</si>
  <si>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</si>
  <si>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2017-01-01 0:00:00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</si>
  <si>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</si>
  <si>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</si>
  <si>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</si>
  <si>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</si>
  <si>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</si>
  <si>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</si>
  <si>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</si>
  <si>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</si>
  <si>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co2_stored</t>
  </si>
  <si>
    <t>geothermal</t>
  </si>
  <si>
    <t>natgas_ccs</t>
  </si>
  <si>
    <t>phs_power</t>
  </si>
  <si>
    <t>#Link</t>
  </si>
  <si>
    <t>US_capacity_solar_25pctTop_unnormalized.csv</t>
  </si>
  <si>
    <t>US_capacity_wind_25pctTop_unnormalized.csv</t>
  </si>
  <si>
    <t>US_demand_unnormalized.csv</t>
  </si>
  <si>
    <t>all_firm_case</t>
  </si>
  <si>
    <t>#Generator</t>
  </si>
  <si>
    <t>/Volumes/Shared/Labs/Caldeira Lab/Everyone/energy_demand_capacity_data/US_solar_wind_demand/</t>
  </si>
  <si>
    <t>p_min_pu</t>
  </si>
  <si>
    <t>Note: p_min_mu sets uni/bidirectionality</t>
  </si>
  <si>
    <t>h2o</t>
  </si>
  <si>
    <t>Note: one way efficiency should be square root of round-trip efficiecy</t>
  </si>
  <si>
    <t>Note: Be careful when designating storage costs that the source is for kWh stored and not what you get out after accounting for pump inefficiency.</t>
  </si>
  <si>
    <t>electricity</t>
  </si>
  <si>
    <t>co2_atmosphere</t>
  </si>
  <si>
    <t>natgas_out</t>
  </si>
  <si>
    <t>bus2</t>
  </si>
  <si>
    <t>efficiency2</t>
  </si>
  <si>
    <t>power_unit</t>
  </si>
  <si>
    <t>mass_unit</t>
  </si>
  <si>
    <t>t</t>
  </si>
  <si>
    <t>co2_atmosphere_out</t>
  </si>
  <si>
    <t>Note: Negative means it consumes</t>
  </si>
  <si>
    <t>2016-01-01 00:00:00</t>
  </si>
  <si>
    <t>co2_storage</t>
  </si>
  <si>
    <t>Note: p_nom is a factor multiplied to the given capacity, e_nom is assumed for stores</t>
  </si>
  <si>
    <t>costs_path</t>
  </si>
  <si>
    <t>https://raw.githubusercontent.com/PyPSA/technology-data/master/outputs/costs_2020.csv</t>
  </si>
  <si>
    <t>CCGT</t>
  </si>
  <si>
    <t>info</t>
  </si>
  <si>
    <t>direct air capture</t>
  </si>
  <si>
    <t>electricity-input</t>
  </si>
  <si>
    <t>MW</t>
  </si>
  <si>
    <t>onwind</t>
  </si>
  <si>
    <t>Note: To use PyPSA default costs, use same technology names as in costs_path</t>
  </si>
  <si>
    <t>biomass</t>
  </si>
  <si>
    <t>hydro</t>
  </si>
  <si>
    <t>fuel cell</t>
  </si>
  <si>
    <t>hydrogen storage tank type 1</t>
  </si>
  <si>
    <t>battery storage</t>
  </si>
  <si>
    <t>StorageUnit</t>
  </si>
  <si>
    <t>nuclear_link</t>
  </si>
  <si>
    <t>nuclear_out</t>
  </si>
  <si>
    <t>heat</t>
  </si>
  <si>
    <t>bus3</t>
  </si>
  <si>
    <t>efficiency3</t>
  </si>
  <si>
    <t>heat-input</t>
  </si>
  <si>
    <t>co2_emissions</t>
  </si>
  <si>
    <t>PHS</t>
  </si>
  <si>
    <t>all_firm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</si>
</sst>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49" fontId="0" fillId="34" borderId="0" xfId="0" applyNumberFormat="1" applyFill="1"/>
    <xf numFmtId="0" fontId="18" fillId="0" borderId="0" xfId="0" applyFont="1"/>
    <xf numFmtId="0" fontId="0" fillId="0" borderId="0" xfId="0" applyAlignment="1">
      <alignment vertical="center"/>
    </xf>
    <xf numFmtId="49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horizontal="right"/>
    </xf>
    <xf numFmtId="49" fontId="0" fillId="35" borderId="0" xfId="0" applyNumberFormat="1" applyFill="1" applyAlignment="1">
      <alignment horizontal="right"/>
    </xf>
    <xf numFmtId="49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horizontal="right"/>
    </xf>
    <xf numFmtId="49" fontId="0" fillId="36" borderId="0" xfId="0" applyNumberFormat="1" applyFill="1" applyAlignment="1">
      <alignment horizontal="right"/>
    </xf>
    <xf numFmtId="11" fontId="0" fillId="35" borderId="0" xfId="0" applyNumberFormat="1" applyFill="1"/>
    <xf numFmtId="11" fontId="0" fillId="36" borderId="0" xfId="0" applyNumberFormat="1" applyFill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7A02E8E7-1985-254B-A613-AE36939A1A5A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ciawongel/CLab/MEM/2022_08_24_MEM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 Techs"/>
      <sheetName val="Gravitational"/>
      <sheetName val="Generation Techs"/>
      <sheetName val="Sheet1"/>
    </sheetNames>
    <sheetDataSet>
      <sheetData sheetId="0" refreshError="1"/>
      <sheetData sheetId="1" refreshError="1"/>
      <sheetData sheetId="2" refreshError="1">
        <row r="12">
          <cell r="B12">
            <v>3412.141633127942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0"/>
  <sheetViews>
    <sheetView tabSelected="1" zoomScale="120" zoomScaleNormal="120" workbookViewId="0">
      <selection activeCell="B30" sqref="B30"/>
    </sheetView>
  </sheetViews>
  <sheetFormatPr baseColWidth="10" defaultColWidth="8.83203125" defaultRowHeight="15" x14ac:dyDescent="0.2"/>
  <cols>
    <col min="1" max="1" width="20.5" customWidth="1"/>
    <col min="2" max="2" width="25" customWidth="1"/>
    <col min="3" max="3" width="18.1640625" customWidth="1"/>
    <col min="4" max="4" width="17.33203125" customWidth="1"/>
    <col min="5" max="7" width="15.33203125" customWidth="1"/>
    <col min="8" max="8" width="23" customWidth="1"/>
    <col min="9" max="9" width="11.1640625" customWidth="1"/>
    <col min="10" max="11" width="11.33203125" customWidth="1"/>
    <col min="12" max="12" width="13.5" customWidth="1"/>
    <col min="13" max="13" width="14.83203125" customWidth="1"/>
    <col min="14" max="14" width="13.5" customWidth="1"/>
    <col min="15" max="15" width="9.1640625" customWidth="1"/>
    <col min="16" max="16" width="12.83203125" customWidth="1"/>
    <col min="17" max="17" width="18.6640625" customWidth="1"/>
    <col min="18" max="18" width="11.5" customWidth="1"/>
    <col min="19" max="19" width="13" customWidth="1"/>
    <col min="20" max="21" width="11.5" customWidth="1"/>
    <col min="22" max="22" width="14.1640625" customWidth="1"/>
    <col min="23" max="23" width="5" customWidth="1"/>
  </cols>
  <sheetData>
    <row r="1" spans="1:9" x14ac:dyDescent="0.2">
      <c r="A1" s="3" t="s">
        <v>49</v>
      </c>
      <c r="B1" s="3"/>
      <c r="C1" s="3"/>
      <c r="D1" s="3"/>
      <c r="E1" s="3"/>
      <c r="F1" s="3"/>
      <c r="G1" s="3"/>
      <c r="H1" s="3"/>
      <c r="I1" s="3"/>
    </row>
    <row r="2" spans="1:9" x14ac:dyDescent="0.2">
      <c r="A2" s="3"/>
      <c r="B2" s="3"/>
      <c r="C2" s="3"/>
      <c r="D2" s="3"/>
      <c r="E2" s="3"/>
      <c r="F2" s="3"/>
      <c r="G2" s="3"/>
      <c r="H2" s="3"/>
      <c r="I2" s="3"/>
    </row>
    <row r="3" spans="1:9" x14ac:dyDescent="0.2">
      <c r="A3" s="3" t="s">
        <v>78</v>
      </c>
      <c r="B3" s="3"/>
      <c r="C3" s="3"/>
      <c r="D3" s="3"/>
      <c r="E3" s="3"/>
      <c r="F3" s="3"/>
      <c r="G3" s="3"/>
      <c r="H3" s="3"/>
      <c r="I3" s="3"/>
    </row>
    <row r="4" spans="1:9" x14ac:dyDescent="0.2">
      <c r="A4" s="3"/>
      <c r="B4" s="3"/>
      <c r="C4" s="3"/>
      <c r="D4" s="3"/>
      <c r="E4" s="3"/>
      <c r="F4" s="3"/>
      <c r="G4" s="3"/>
      <c r="H4" s="3"/>
      <c r="I4" s="3"/>
    </row>
    <row r="5" spans="1:9" x14ac:dyDescent="0.2">
      <c r="A5" s="3" t="s">
        <v>0</v>
      </c>
      <c r="B5" s="3"/>
      <c r="C5" s="3"/>
      <c r="D5" s="3"/>
      <c r="E5" s="3"/>
      <c r="F5" s="3"/>
      <c r="G5" s="3"/>
      <c r="H5" s="3"/>
      <c r="I5" s="3"/>
    </row>
    <row r="6" spans="1:9" x14ac:dyDescent="0.2">
      <c r="A6" s="3" t="s">
        <v>1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3" t="s">
        <v>60</v>
      </c>
      <c r="B7" s="3"/>
      <c r="C7" s="3"/>
      <c r="D7" s="3"/>
      <c r="E7" s="3"/>
      <c r="F7" s="3"/>
      <c r="G7" s="3"/>
      <c r="H7" s="3"/>
      <c r="I7" s="3"/>
    </row>
    <row r="8" spans="1:9" x14ac:dyDescent="0.2">
      <c r="A8" s="3"/>
      <c r="B8" s="3"/>
      <c r="C8" s="3"/>
      <c r="D8" s="3"/>
      <c r="E8" s="3"/>
      <c r="F8" s="3"/>
      <c r="G8" s="3"/>
      <c r="H8" s="3"/>
      <c r="I8" s="3"/>
    </row>
    <row r="9" spans="1:9" x14ac:dyDescent="0.2">
      <c r="A9" s="3" t="s">
        <v>2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3" t="s">
        <v>20</v>
      </c>
      <c r="B10" s="3" t="s">
        <v>50</v>
      </c>
      <c r="C10" s="3"/>
      <c r="D10" s="3"/>
      <c r="E10" s="3"/>
      <c r="F10" s="3"/>
      <c r="G10" s="3"/>
      <c r="H10" s="3"/>
      <c r="I10" s="3"/>
    </row>
    <row r="11" spans="1:9" x14ac:dyDescent="0.2">
      <c r="A11" s="3" t="s">
        <v>21</v>
      </c>
      <c r="B11" s="3" t="s">
        <v>51</v>
      </c>
      <c r="C11" s="3"/>
      <c r="D11" s="3"/>
      <c r="E11" s="3"/>
      <c r="F11" s="3"/>
      <c r="G11" s="3"/>
      <c r="H11" s="3"/>
      <c r="I11" s="3"/>
    </row>
    <row r="12" spans="1:9" x14ac:dyDescent="0.2">
      <c r="A12" s="3" t="s">
        <v>22</v>
      </c>
      <c r="B12" s="3" t="s">
        <v>52</v>
      </c>
      <c r="C12" s="3"/>
      <c r="D12" s="3"/>
      <c r="E12" s="3"/>
      <c r="F12" s="3"/>
      <c r="G12" s="3"/>
      <c r="H12" s="3"/>
      <c r="I12" s="3"/>
    </row>
    <row r="13" spans="1:9" x14ac:dyDescent="0.2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3" t="s">
        <v>5</v>
      </c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3" t="s">
        <v>44</v>
      </c>
      <c r="B15" s="3" t="s">
        <v>53</v>
      </c>
      <c r="C15" s="3"/>
      <c r="D15" s="3"/>
      <c r="E15" s="3"/>
      <c r="F15" s="3"/>
      <c r="G15" s="3"/>
      <c r="H15" s="3"/>
      <c r="I15" s="3"/>
    </row>
    <row r="16" spans="1:9" x14ac:dyDescent="0.2">
      <c r="A16" s="3" t="s">
        <v>24</v>
      </c>
      <c r="B16" s="3" t="s">
        <v>54</v>
      </c>
      <c r="C16" s="3"/>
      <c r="D16" s="3"/>
      <c r="E16" s="3"/>
      <c r="F16" s="3"/>
      <c r="G16" s="3"/>
      <c r="H16" s="3"/>
      <c r="I16" s="3"/>
    </row>
    <row r="17" spans="1:9" x14ac:dyDescent="0.2">
      <c r="A17" s="3" t="s">
        <v>25</v>
      </c>
      <c r="B17" s="3" t="s">
        <v>55</v>
      </c>
      <c r="C17" s="3"/>
      <c r="D17" s="3"/>
      <c r="E17" s="3"/>
      <c r="F17" s="3"/>
      <c r="G17" s="3"/>
      <c r="H17" s="3"/>
      <c r="I17" s="3"/>
    </row>
    <row r="18" spans="1:9" x14ac:dyDescent="0.2">
      <c r="A18" s="3" t="s">
        <v>26</v>
      </c>
      <c r="B18" s="3" t="s">
        <v>56</v>
      </c>
      <c r="C18" s="3"/>
      <c r="D18" s="3"/>
      <c r="E18" s="3"/>
      <c r="F18" s="3"/>
      <c r="G18" s="3"/>
      <c r="H18" s="3"/>
      <c r="I18" s="3"/>
    </row>
    <row r="19" spans="1:9" x14ac:dyDescent="0.2">
      <c r="A19" s="3" t="s">
        <v>32</v>
      </c>
      <c r="B19" s="3" t="s">
        <v>58</v>
      </c>
      <c r="C19" s="3"/>
      <c r="D19" s="3"/>
      <c r="E19" s="3"/>
      <c r="F19" s="3"/>
      <c r="G19" s="3"/>
      <c r="H19" s="3"/>
      <c r="I19" s="3"/>
    </row>
    <row r="20" spans="1:9" x14ac:dyDescent="0.2">
      <c r="A20" s="3" t="s">
        <v>17</v>
      </c>
      <c r="B20" s="3" t="s">
        <v>57</v>
      </c>
      <c r="C20" s="3"/>
      <c r="D20" s="3"/>
      <c r="E20" s="3"/>
      <c r="F20" s="3"/>
      <c r="G20" s="3"/>
      <c r="H20" s="3"/>
      <c r="I20" s="3"/>
    </row>
    <row r="21" spans="1:9" x14ac:dyDescent="0.2">
      <c r="A21" s="3" t="s">
        <v>27</v>
      </c>
      <c r="B21" s="3" t="s">
        <v>59</v>
      </c>
      <c r="C21" s="3"/>
      <c r="D21" s="3"/>
      <c r="E21" s="3"/>
      <c r="F21" s="3"/>
      <c r="G21" s="3"/>
      <c r="H21" s="3"/>
      <c r="I21" s="3"/>
    </row>
    <row r="23" spans="1:9" x14ac:dyDescent="0.2">
      <c r="A23" t="s">
        <v>11</v>
      </c>
    </row>
    <row r="25" spans="1:9" x14ac:dyDescent="0.2">
      <c r="A25" t="s">
        <v>40</v>
      </c>
      <c r="B25" s="11" t="s">
        <v>91</v>
      </c>
    </row>
    <row r="26" spans="1:9" x14ac:dyDescent="0.2">
      <c r="A26" t="s">
        <v>110</v>
      </c>
      <c r="B26" s="23" t="s">
        <v>111</v>
      </c>
    </row>
    <row r="27" spans="1:9" x14ac:dyDescent="0.2">
      <c r="A27" t="s">
        <v>13</v>
      </c>
      <c r="B27" t="s">
        <v>39</v>
      </c>
    </row>
    <row r="28" spans="1:9" x14ac:dyDescent="0.2">
      <c r="A28" t="s">
        <v>12</v>
      </c>
      <c r="B28" t="s">
        <v>89</v>
      </c>
    </row>
    <row r="29" spans="1:9" x14ac:dyDescent="0.2">
      <c r="A29" t="s">
        <v>36</v>
      </c>
      <c r="B29" t="s">
        <v>133</v>
      </c>
    </row>
    <row r="30" spans="1:9" x14ac:dyDescent="0.2">
      <c r="A30" t="s">
        <v>37</v>
      </c>
      <c r="B30" s="8" t="s">
        <v>107</v>
      </c>
      <c r="D30" t="s">
        <v>41</v>
      </c>
    </row>
    <row r="31" spans="1:9" x14ac:dyDescent="0.2">
      <c r="A31" t="s">
        <v>38</v>
      </c>
      <c r="B31" s="8" t="s">
        <v>72</v>
      </c>
    </row>
    <row r="32" spans="1:9" x14ac:dyDescent="0.2">
      <c r="A32" t="s">
        <v>70</v>
      </c>
      <c r="B32">
        <v>1</v>
      </c>
    </row>
    <row r="33" spans="1:24" x14ac:dyDescent="0.2">
      <c r="A33" t="s">
        <v>76</v>
      </c>
      <c r="B33" s="10">
        <f>(B31-B30)*24/B32</f>
        <v>8784</v>
      </c>
      <c r="D33" t="s">
        <v>75</v>
      </c>
    </row>
    <row r="34" spans="1:24" x14ac:dyDescent="0.2">
      <c r="A34" t="s">
        <v>77</v>
      </c>
      <c r="B34" s="10">
        <f>B33*B32</f>
        <v>8784</v>
      </c>
    </row>
    <row r="35" spans="1:24" x14ac:dyDescent="0.2">
      <c r="B35" s="6"/>
    </row>
    <row r="36" spans="1:24" x14ac:dyDescent="0.2">
      <c r="A36" t="s">
        <v>43</v>
      </c>
      <c r="B36" s="7" t="s">
        <v>113</v>
      </c>
      <c r="D36" t="s">
        <v>47</v>
      </c>
    </row>
    <row r="37" spans="1:24" x14ac:dyDescent="0.2">
      <c r="A37" t="s">
        <v>14</v>
      </c>
      <c r="B37" s="1">
        <v>1</v>
      </c>
      <c r="D37" t="s">
        <v>48</v>
      </c>
    </row>
    <row r="38" spans="1:24" x14ac:dyDescent="0.2">
      <c r="B38" s="1"/>
      <c r="C38" s="1"/>
    </row>
    <row r="39" spans="1:24" x14ac:dyDescent="0.2">
      <c r="A39" t="s">
        <v>64</v>
      </c>
      <c r="B39" s="1" t="s">
        <v>66</v>
      </c>
      <c r="C39" s="1"/>
    </row>
    <row r="40" spans="1:24" x14ac:dyDescent="0.2">
      <c r="A40" t="s">
        <v>102</v>
      </c>
      <c r="B40" s="1" t="s">
        <v>116</v>
      </c>
      <c r="C40" s="1"/>
    </row>
    <row r="41" spans="1:24" x14ac:dyDescent="0.2">
      <c r="A41" t="s">
        <v>103</v>
      </c>
      <c r="B41" s="1" t="s">
        <v>104</v>
      </c>
      <c r="C41" s="1"/>
    </row>
    <row r="42" spans="1:24" x14ac:dyDescent="0.2">
      <c r="A42" t="s">
        <v>65</v>
      </c>
      <c r="B42" s="1" t="s">
        <v>67</v>
      </c>
      <c r="C42" s="1"/>
    </row>
    <row r="43" spans="1:24" x14ac:dyDescent="0.2">
      <c r="B43" s="1"/>
      <c r="C43" s="1"/>
    </row>
    <row r="44" spans="1:24" x14ac:dyDescent="0.2">
      <c r="B44" s="1"/>
      <c r="C44" s="1"/>
    </row>
    <row r="45" spans="1:24" x14ac:dyDescent="0.2">
      <c r="A45" t="s">
        <v>18</v>
      </c>
      <c r="B45" s="1" t="s">
        <v>118</v>
      </c>
      <c r="G45" t="s">
        <v>93</v>
      </c>
      <c r="K45" t="s">
        <v>71</v>
      </c>
    </row>
    <row r="46" spans="1:24" x14ac:dyDescent="0.2">
      <c r="C46" t="s">
        <v>63</v>
      </c>
      <c r="J46" t="s">
        <v>109</v>
      </c>
      <c r="Q46" t="s">
        <v>62</v>
      </c>
    </row>
    <row r="47" spans="1:24" s="3" customFormat="1" x14ac:dyDescent="0.2">
      <c r="A47" s="3" t="s">
        <v>69</v>
      </c>
    </row>
    <row r="48" spans="1:24" s="4" customFormat="1" ht="48" x14ac:dyDescent="0.2">
      <c r="A48" s="4" t="s">
        <v>4</v>
      </c>
      <c r="B48" s="4" t="s">
        <v>3</v>
      </c>
      <c r="C48" s="4" t="s">
        <v>6</v>
      </c>
      <c r="I48" s="4" t="s">
        <v>15</v>
      </c>
      <c r="J48" s="4" t="s">
        <v>16</v>
      </c>
      <c r="K48" s="4" t="s">
        <v>7</v>
      </c>
      <c r="M48" s="4" t="s">
        <v>8</v>
      </c>
      <c r="O48" s="4" t="s">
        <v>9</v>
      </c>
      <c r="Q48" s="5" t="s">
        <v>17</v>
      </c>
      <c r="S48" s="5"/>
      <c r="T48" s="5"/>
      <c r="U48" s="5"/>
      <c r="V48" s="5"/>
      <c r="W48" s="5" t="s">
        <v>10</v>
      </c>
      <c r="X48" s="5"/>
    </row>
    <row r="49" spans="1:25" x14ac:dyDescent="0.2">
      <c r="A49" t="s">
        <v>79</v>
      </c>
    </row>
    <row r="50" spans="1:25" s="2" customFormat="1" ht="48" x14ac:dyDescent="0.2">
      <c r="A50" s="2" t="s">
        <v>20</v>
      </c>
      <c r="B50" s="2" t="s">
        <v>21</v>
      </c>
      <c r="C50" s="2" t="s">
        <v>22</v>
      </c>
      <c r="D50" s="2" t="s">
        <v>34</v>
      </c>
      <c r="E50" s="2" t="s">
        <v>100</v>
      </c>
      <c r="F50" s="2" t="s">
        <v>128</v>
      </c>
      <c r="G50" s="2" t="s">
        <v>92</v>
      </c>
      <c r="H50" s="2" t="s">
        <v>44</v>
      </c>
      <c r="I50" s="2" t="s">
        <v>15</v>
      </c>
      <c r="J50" s="2" t="s">
        <v>23</v>
      </c>
      <c r="K50" s="2" t="s">
        <v>24</v>
      </c>
      <c r="M50" s="2" t="s">
        <v>25</v>
      </c>
      <c r="O50" s="2" t="s">
        <v>26</v>
      </c>
      <c r="P50" s="2" t="s">
        <v>32</v>
      </c>
      <c r="Q50" s="2" t="s">
        <v>17</v>
      </c>
      <c r="R50" s="2" t="s">
        <v>61</v>
      </c>
      <c r="S50" s="2" t="s">
        <v>101</v>
      </c>
      <c r="U50" s="2" t="s">
        <v>129</v>
      </c>
      <c r="W50" s="2" t="s">
        <v>27</v>
      </c>
    </row>
    <row r="51" spans="1:25" s="18" customFormat="1" x14ac:dyDescent="0.2">
      <c r="A51" s="17" t="s">
        <v>46</v>
      </c>
      <c r="B51" s="18" t="s">
        <v>19</v>
      </c>
      <c r="C51" s="18" t="s">
        <v>97</v>
      </c>
      <c r="H51" s="18" t="s">
        <v>88</v>
      </c>
      <c r="K51" s="19"/>
      <c r="X51" s="18" t="str">
        <f xml:space="preserve"> 1 &amp; "/" &amp; B39</f>
        <v>1/h</v>
      </c>
      <c r="Y51" s="18" t="s">
        <v>30</v>
      </c>
    </row>
    <row r="52" spans="1:25" s="14" customFormat="1" x14ac:dyDescent="0.2">
      <c r="A52" s="13" t="s">
        <v>45</v>
      </c>
      <c r="B52" s="14" t="s">
        <v>28</v>
      </c>
      <c r="C52" s="14" t="s">
        <v>97</v>
      </c>
      <c r="H52" s="14" t="s">
        <v>86</v>
      </c>
      <c r="K52" s="15"/>
      <c r="L52" s="14" t="str">
        <f>B42 &amp; "/time range/" &amp; B40</f>
        <v>$/time range/MW</v>
      </c>
      <c r="N52" s="14" t="str">
        <f xml:space="preserve"> B42 &amp; "/" &amp; B40 &amp; B39</f>
        <v>$/MWh</v>
      </c>
    </row>
    <row r="53" spans="1:25" s="18" customFormat="1" x14ac:dyDescent="0.2">
      <c r="A53" s="17" t="s">
        <v>45</v>
      </c>
      <c r="B53" s="18" t="s">
        <v>117</v>
      </c>
      <c r="C53" s="18" t="s">
        <v>97</v>
      </c>
      <c r="H53" s="18" t="s">
        <v>87</v>
      </c>
      <c r="K53" s="19"/>
      <c r="L53" s="18" t="str">
        <f>B42 &amp; "/time range/" &amp; B40</f>
        <v>$/time range/MW</v>
      </c>
      <c r="N53" s="18" t="str">
        <f xml:space="preserve"> B42 &amp; "/" &amp; B40 &amp; B39</f>
        <v>$/MWh</v>
      </c>
    </row>
    <row r="54" spans="1:25" s="14" customFormat="1" x14ac:dyDescent="0.2">
      <c r="A54" s="13" t="s">
        <v>45</v>
      </c>
      <c r="B54" s="14" t="s">
        <v>112</v>
      </c>
      <c r="C54" s="14" t="s">
        <v>99</v>
      </c>
      <c r="K54" s="15"/>
      <c r="L54" s="14" t="str">
        <f>B42 &amp; "/time range/" &amp; B40</f>
        <v>$/time range/MW</v>
      </c>
      <c r="N54" s="14" t="str">
        <f xml:space="preserve"> B42 &amp; "/" &amp; B40 &amp; B39</f>
        <v>$/MWh</v>
      </c>
    </row>
    <row r="55" spans="1:25" s="18" customFormat="1" x14ac:dyDescent="0.2">
      <c r="A55" s="17" t="s">
        <v>90</v>
      </c>
      <c r="B55" s="18" t="s">
        <v>83</v>
      </c>
      <c r="C55" s="18" t="s">
        <v>97</v>
      </c>
      <c r="K55" s="20"/>
      <c r="L55" s="18" t="str">
        <f>B42 &amp; "/time range/" &amp; B40</f>
        <v>$/time range/MW</v>
      </c>
      <c r="N55" s="18" t="str">
        <f xml:space="preserve"> B42 &amp; "/" &amp; B40 &amp; B39</f>
        <v>$/MWh</v>
      </c>
    </row>
    <row r="56" spans="1:25" s="14" customFormat="1" x14ac:dyDescent="0.2">
      <c r="A56" s="13" t="s">
        <v>45</v>
      </c>
      <c r="B56" s="14" t="s">
        <v>31</v>
      </c>
      <c r="C56" s="14" t="s">
        <v>126</v>
      </c>
      <c r="K56" s="15"/>
      <c r="L56" s="14" t="str">
        <f>B42 &amp; "/time range/" &amp; B40</f>
        <v>$/time range/MW</v>
      </c>
      <c r="N56" s="14" t="str">
        <f xml:space="preserve"> B42 &amp; "/" &amp; B40 &amp; B39</f>
        <v>$/MWh</v>
      </c>
    </row>
    <row r="57" spans="1:25" s="18" customFormat="1" x14ac:dyDescent="0.2">
      <c r="A57" s="17" t="s">
        <v>45</v>
      </c>
      <c r="B57" s="18" t="s">
        <v>119</v>
      </c>
      <c r="C57" s="18" t="s">
        <v>97</v>
      </c>
      <c r="K57" s="19"/>
      <c r="L57" s="18" t="str">
        <f>B42 &amp; "/time range/" &amp; B40</f>
        <v>$/time range/MW</v>
      </c>
      <c r="N57" s="18" t="str">
        <f xml:space="preserve"> B42 &amp; "/" &amp; B40 &amp; B39</f>
        <v>$/MWh</v>
      </c>
    </row>
    <row r="58" spans="1:25" s="14" customFormat="1" x14ac:dyDescent="0.2">
      <c r="A58" s="13" t="s">
        <v>45</v>
      </c>
      <c r="B58" s="14" t="s">
        <v>120</v>
      </c>
      <c r="C58" s="14" t="s">
        <v>97</v>
      </c>
      <c r="K58" s="15"/>
      <c r="L58" s="14" t="str">
        <f>B42 &amp; "/time range/" &amp; B40</f>
        <v>$/time range/MW</v>
      </c>
      <c r="N58" s="14" t="str">
        <f xml:space="preserve"> B42 &amp; "/" &amp; B40 &amp; B39</f>
        <v>$/MWh</v>
      </c>
    </row>
    <row r="59" spans="1:25" s="18" customFormat="1" x14ac:dyDescent="0.2">
      <c r="A59" s="17" t="s">
        <v>45</v>
      </c>
      <c r="B59" s="18" t="s">
        <v>82</v>
      </c>
      <c r="C59" s="18" t="s">
        <v>97</v>
      </c>
      <c r="K59" s="20"/>
      <c r="L59" s="18" t="str">
        <f>B42 &amp; "/time range/" &amp; B40</f>
        <v>$/time range/MW</v>
      </c>
      <c r="N59" s="18" t="str">
        <f xml:space="preserve"> B42 &amp; "/" &amp; B40 &amp; B39</f>
        <v>$/MWh</v>
      </c>
    </row>
    <row r="60" spans="1:25" s="14" customFormat="1" x14ac:dyDescent="0.2">
      <c r="A60" s="13" t="s">
        <v>124</v>
      </c>
      <c r="B60" s="14" t="s">
        <v>123</v>
      </c>
      <c r="C60" s="14" t="s">
        <v>97</v>
      </c>
      <c r="K60" s="16"/>
      <c r="L60" s="14" t="str">
        <f>B42 &amp; "/time range/" &amp; B40</f>
        <v>$/time range/MW</v>
      </c>
      <c r="N60" s="14" t="str">
        <f xml:space="preserve"> B42 &amp; "/" &amp; B40 &amp; B39</f>
        <v>$/MWh</v>
      </c>
      <c r="O60" s="14">
        <v>4</v>
      </c>
      <c r="P60" s="14" t="b">
        <v>1</v>
      </c>
    </row>
    <row r="61" spans="1:25" s="18" customFormat="1" x14ac:dyDescent="0.2">
      <c r="A61" s="17" t="s">
        <v>73</v>
      </c>
      <c r="B61" s="18" t="s">
        <v>33</v>
      </c>
      <c r="C61" s="18" t="s">
        <v>97</v>
      </c>
      <c r="D61" s="18" t="s">
        <v>35</v>
      </c>
      <c r="G61" s="18">
        <v>0</v>
      </c>
      <c r="K61" s="19"/>
      <c r="L61" s="18" t="str">
        <f>B42 &amp; "/time range/" &amp; B40</f>
        <v>$/time range/MW</v>
      </c>
      <c r="N61" s="18" t="str">
        <f xml:space="preserve"> B42 &amp; "/" &amp; B40 &amp; B39</f>
        <v>$/MWh</v>
      </c>
    </row>
    <row r="62" spans="1:25" s="18" customFormat="1" x14ac:dyDescent="0.2">
      <c r="A62" s="17" t="s">
        <v>74</v>
      </c>
      <c r="B62" s="18" t="s">
        <v>122</v>
      </c>
      <c r="C62" s="18" t="s">
        <v>35</v>
      </c>
      <c r="K62" s="19"/>
      <c r="L62" s="18" t="str">
        <f>B42 &amp; "/time range/" &amp; B40 &amp; B39</f>
        <v>$/time range/MWh</v>
      </c>
      <c r="N62" s="18" t="str">
        <f xml:space="preserve"> B42 &amp; "/" &amp; B40 &amp; B39</f>
        <v>$/MWh</v>
      </c>
      <c r="W62" s="18" t="e">
        <f>#REF!</f>
        <v>#REF!</v>
      </c>
    </row>
    <row r="63" spans="1:25" s="18" customFormat="1" x14ac:dyDescent="0.2">
      <c r="A63" s="17" t="s">
        <v>73</v>
      </c>
      <c r="B63" s="18" t="s">
        <v>121</v>
      </c>
      <c r="C63" s="18" t="s">
        <v>35</v>
      </c>
      <c r="D63" s="18" t="s">
        <v>97</v>
      </c>
      <c r="G63" s="18">
        <v>0</v>
      </c>
      <c r="K63" s="19"/>
      <c r="L63" s="18" t="str">
        <f>B42 &amp; "/time range/" &amp; B40</f>
        <v>$/time range/MW</v>
      </c>
      <c r="N63" s="18" t="str">
        <f xml:space="preserve"> B42 &amp; "/" &amp; B40 &amp; B39</f>
        <v>$/MWh</v>
      </c>
    </row>
    <row r="64" spans="1:25" s="14" customFormat="1" x14ac:dyDescent="0.2">
      <c r="A64" s="13" t="s">
        <v>124</v>
      </c>
      <c r="B64" s="14" t="s">
        <v>132</v>
      </c>
      <c r="C64" s="14" t="s">
        <v>97</v>
      </c>
      <c r="K64" s="16"/>
      <c r="L64" s="14" t="str">
        <f>B42 &amp; "/time range/" &amp; B40</f>
        <v>$/time range/MW</v>
      </c>
      <c r="N64" s="14" t="str">
        <f xml:space="preserve"> B42 &amp; "/" &amp; B40 &amp; B39</f>
        <v>$/MWh</v>
      </c>
      <c r="Y64" s="14" t="s">
        <v>96</v>
      </c>
    </row>
    <row r="65" spans="1:25" s="14" customFormat="1" x14ac:dyDescent="0.2">
      <c r="A65" s="13" t="s">
        <v>85</v>
      </c>
      <c r="B65" s="14" t="s">
        <v>84</v>
      </c>
      <c r="C65" s="14" t="s">
        <v>97</v>
      </c>
      <c r="D65" s="14" t="s">
        <v>94</v>
      </c>
      <c r="G65" s="14">
        <v>-1</v>
      </c>
      <c r="K65" s="16"/>
      <c r="L65" s="14" t="str">
        <f>B42 &amp; "/time range/" &amp; B40</f>
        <v>$/time range/MW</v>
      </c>
      <c r="N65" s="14" t="str">
        <f xml:space="preserve"> B42 &amp; "/" &amp; B40 &amp; B39</f>
        <v>$/MWh</v>
      </c>
      <c r="Y65" s="14" t="s">
        <v>95</v>
      </c>
    </row>
    <row r="66" spans="1:25" s="18" customFormat="1" x14ac:dyDescent="0.2">
      <c r="A66" s="17" t="s">
        <v>73</v>
      </c>
      <c r="B66" s="18" t="s">
        <v>112</v>
      </c>
      <c r="C66" s="18" t="s">
        <v>99</v>
      </c>
      <c r="D66" s="18" t="s">
        <v>97</v>
      </c>
      <c r="E66" s="18" t="s">
        <v>105</v>
      </c>
      <c r="K66" s="18">
        <v>0</v>
      </c>
      <c r="L66" s="18" t="str">
        <f>B42 &amp; "/time range/" &amp; B40</f>
        <v>$/time range/MW</v>
      </c>
      <c r="M66" s="18">
        <v>0</v>
      </c>
      <c r="N66" s="18" t="str">
        <f xml:space="preserve"> B42 &amp; "/" &amp; B40 &amp; B39</f>
        <v>$/MWh</v>
      </c>
      <c r="Q66" s="18">
        <v>1</v>
      </c>
      <c r="S66" s="18" t="s">
        <v>131</v>
      </c>
      <c r="T66" s="18" t="str">
        <f>B41 &amp; "/" &amp;B40 &amp; B39</f>
        <v>t/MWh</v>
      </c>
    </row>
    <row r="67" spans="1:25" s="18" customFormat="1" x14ac:dyDescent="0.2">
      <c r="A67" s="17" t="s">
        <v>74</v>
      </c>
      <c r="B67" s="18" t="s">
        <v>98</v>
      </c>
      <c r="C67" s="18" t="s">
        <v>105</v>
      </c>
      <c r="J67" s="18">
        <v>0</v>
      </c>
      <c r="L67" s="18" t="str">
        <f>B42 &amp; "/time range/" &amp; B40</f>
        <v>$/time range/MW</v>
      </c>
      <c r="N67" s="18" t="str">
        <f xml:space="preserve"> B42 &amp; "/" &amp; B40 &amp; B39</f>
        <v>$/MWh</v>
      </c>
    </row>
    <row r="68" spans="1:25" s="18" customFormat="1" x14ac:dyDescent="0.2">
      <c r="A68" s="17" t="s">
        <v>73</v>
      </c>
      <c r="B68" s="18" t="s">
        <v>114</v>
      </c>
      <c r="C68" s="18" t="s">
        <v>105</v>
      </c>
      <c r="D68" s="18" t="s">
        <v>81</v>
      </c>
      <c r="E68" s="18" t="s">
        <v>97</v>
      </c>
      <c r="G68" s="18">
        <v>-1</v>
      </c>
      <c r="K68" s="22"/>
      <c r="L68" s="18" t="str">
        <f>B42 &amp; "/time range/" &amp; B40</f>
        <v>$/time range/MW</v>
      </c>
      <c r="N68" s="18" t="str">
        <f xml:space="preserve"> B42 &amp; "/" &amp; B40 &amp; B39</f>
        <v>$/MWh</v>
      </c>
      <c r="Q68" s="18">
        <v>1</v>
      </c>
      <c r="S68" s="18" t="s">
        <v>115</v>
      </c>
      <c r="T68" s="18" t="str">
        <f xml:space="preserve"> B40 &amp; B39  &amp; "/" &amp;  B41</f>
        <v>MWh/t</v>
      </c>
      <c r="Y68" s="18" t="s">
        <v>106</v>
      </c>
    </row>
    <row r="69" spans="1:25" s="18" customFormat="1" x14ac:dyDescent="0.2">
      <c r="A69" s="17" t="s">
        <v>74</v>
      </c>
      <c r="B69" s="18" t="s">
        <v>108</v>
      </c>
      <c r="C69" s="18" t="s">
        <v>81</v>
      </c>
      <c r="G69" s="18">
        <v>-1</v>
      </c>
      <c r="K69" s="22"/>
      <c r="L69" s="18" t="str">
        <f>B42 &amp; "/time range/" &amp; B40</f>
        <v>$/time range/MW</v>
      </c>
      <c r="N69" s="18" t="str">
        <f xml:space="preserve"> B42 &amp; "/" &amp; B40 &amp; B39</f>
        <v>$/MWh</v>
      </c>
    </row>
    <row r="70" spans="1:25" s="14" customFormat="1" x14ac:dyDescent="0.2">
      <c r="A70" s="13" t="s">
        <v>73</v>
      </c>
      <c r="B70" s="14" t="s">
        <v>125</v>
      </c>
      <c r="C70" s="14" t="s">
        <v>126</v>
      </c>
      <c r="D70" s="14" t="s">
        <v>97</v>
      </c>
      <c r="E70" s="14" t="s">
        <v>127</v>
      </c>
      <c r="K70" s="21"/>
      <c r="L70" s="14" t="str">
        <f>B42 &amp; "/time range/" &amp; B40</f>
        <v>$/time range/MW</v>
      </c>
      <c r="N70" s="14" t="str">
        <f xml:space="preserve"> B42 &amp; "/" &amp; B40 &amp; B39</f>
        <v>$/MWh</v>
      </c>
    </row>
    <row r="71" spans="1:25" s="14" customFormat="1" x14ac:dyDescent="0.2">
      <c r="A71" s="13" t="s">
        <v>73</v>
      </c>
      <c r="B71" s="14" t="s">
        <v>114</v>
      </c>
      <c r="C71" s="14" t="s">
        <v>105</v>
      </c>
      <c r="D71" s="14" t="s">
        <v>81</v>
      </c>
      <c r="E71" s="14" t="s">
        <v>97</v>
      </c>
      <c r="F71" s="14" t="s">
        <v>127</v>
      </c>
      <c r="K71" s="21"/>
      <c r="L71" s="14" t="str">
        <f>B42 &amp; "/time range/" &amp; B40</f>
        <v>$/time range/MW</v>
      </c>
      <c r="N71" s="14" t="str">
        <f xml:space="preserve"> B42 &amp; "/" &amp; B40 &amp; B39</f>
        <v>$/MWh</v>
      </c>
      <c r="S71" s="14" t="s">
        <v>115</v>
      </c>
      <c r="T71" s="14" t="str">
        <f xml:space="preserve"> B40 &amp; B39  &amp; "/" &amp;  B41</f>
        <v>MWh/t</v>
      </c>
      <c r="U71" s="14" t="s">
        <v>130</v>
      </c>
      <c r="V71" s="14" t="str">
        <f xml:space="preserve"> B40 &amp; B39  &amp; "/" &amp;  B41</f>
        <v>MWh/t</v>
      </c>
    </row>
    <row r="73" spans="1:25" x14ac:dyDescent="0.2">
      <c r="A73" t="s">
        <v>80</v>
      </c>
    </row>
    <row r="75" spans="1:25" x14ac:dyDescent="0.2">
      <c r="A75" t="s">
        <v>42</v>
      </c>
    </row>
    <row r="76" spans="1:25" x14ac:dyDescent="0.2">
      <c r="A76" t="s">
        <v>29</v>
      </c>
    </row>
    <row r="77" spans="1:25" x14ac:dyDescent="0.2">
      <c r="A77" t="s">
        <v>68</v>
      </c>
      <c r="O77" s="9"/>
      <c r="P77" s="9"/>
    </row>
    <row r="83" ht="15" customHeight="1" x14ac:dyDescent="0.2"/>
    <row r="86" s="12" customFormat="1" ht="20" customHeight="1" x14ac:dyDescent="0.2"/>
    <row r="87" ht="15" customHeight="1" x14ac:dyDescent="0.2"/>
    <row r="90" ht="60" customHeight="1" x14ac:dyDescent="0.2"/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2023-03-20T21:33:00Z</dcterms:modified>
</cp:coreProperties>
</file>