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사업팀용 문서\"/>
    </mc:Choice>
  </mc:AlternateContent>
  <bookViews>
    <workbookView xWindow="0" yWindow="0" windowWidth="28800" windowHeight="14775" firstSheet="4" activeTab="7"/>
  </bookViews>
  <sheets>
    <sheet name="작물 업그레이드 가데이터 확률" sheetId="12" state="hidden" r:id="rId1"/>
    <sheet name="씨앗 분해 확률_첫달제외" sheetId="11" state="hidden" r:id="rId2"/>
    <sheet name="작물 업그레이드 확률" sheetId="15" r:id="rId3"/>
    <sheet name="씨앗 분해 확률_첫달" sheetId="18" r:id="rId4"/>
    <sheet name="작물 분해 확률" sheetId="23" r:id="rId5"/>
    <sheet name="작물 변경권 확률" sheetId="24" r:id="rId6"/>
    <sheet name="각 작물 별 씨앗 획득 내용" sheetId="25" r:id="rId7"/>
    <sheet name="Sheet1" sheetId="2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2" l="1"/>
  <c r="B10" i="12"/>
  <c r="H12" i="12"/>
  <c r="G23" i="12"/>
  <c r="B21" i="12"/>
  <c r="H23" i="12"/>
  <c r="G34" i="12"/>
  <c r="B32" i="12"/>
  <c r="H34" i="12"/>
  <c r="G45" i="12"/>
  <c r="B43" i="12"/>
  <c r="H45" i="12"/>
  <c r="G56" i="12"/>
  <c r="B54" i="12"/>
  <c r="H56" i="12"/>
  <c r="G32" i="12"/>
  <c r="B30" i="12"/>
  <c r="H32" i="12"/>
  <c r="J34" i="12"/>
  <c r="G43" i="12"/>
  <c r="B41" i="12"/>
  <c r="H43" i="12"/>
  <c r="J45" i="12"/>
  <c r="G21" i="12"/>
  <c r="B19" i="12"/>
  <c r="H21" i="12"/>
  <c r="J23" i="12"/>
  <c r="G54" i="12"/>
  <c r="B52" i="12"/>
  <c r="H54" i="12"/>
  <c r="J56" i="12"/>
  <c r="H10" i="12"/>
  <c r="J12" i="12"/>
  <c r="G10" i="12"/>
  <c r="B8" i="12"/>
  <c r="G19" i="12"/>
  <c r="H19" i="12"/>
  <c r="G30" i="12"/>
  <c r="H30" i="12"/>
  <c r="G52" i="12"/>
  <c r="H52" i="12"/>
  <c r="G41" i="12"/>
  <c r="H41" i="12"/>
  <c r="G8" i="12"/>
  <c r="H8" i="12"/>
  <c r="K45" i="12"/>
  <c r="B39" i="12"/>
  <c r="K12" i="12"/>
  <c r="B6" i="12"/>
  <c r="K56" i="12"/>
  <c r="B50" i="12"/>
  <c r="K23" i="12"/>
  <c r="B17" i="12"/>
  <c r="J43" i="12"/>
  <c r="L45" i="12"/>
  <c r="J32" i="12"/>
  <c r="L34" i="12"/>
  <c r="K34" i="12"/>
  <c r="B28" i="12"/>
  <c r="J10" i="12"/>
  <c r="L12" i="12"/>
  <c r="J54" i="12"/>
  <c r="L56" i="12"/>
  <c r="J21" i="12"/>
  <c r="L23" i="12"/>
  <c r="G17" i="12"/>
  <c r="H17" i="12"/>
  <c r="G6" i="12"/>
  <c r="H6" i="12"/>
  <c r="G28" i="12"/>
  <c r="H28" i="12"/>
  <c r="G50" i="12"/>
  <c r="H50" i="12"/>
  <c r="G39" i="12"/>
  <c r="H39" i="12"/>
  <c r="C41" i="11"/>
  <c r="L54" i="12"/>
  <c r="N56" i="12"/>
  <c r="J52" i="12"/>
  <c r="J8" i="12"/>
  <c r="N12" i="12"/>
  <c r="L10" i="12"/>
  <c r="B48" i="12"/>
  <c r="K54" i="12"/>
  <c r="M56" i="12"/>
  <c r="B4" i="12"/>
  <c r="K10" i="12"/>
  <c r="M12" i="12"/>
  <c r="J41" i="12"/>
  <c r="N45" i="12"/>
  <c r="L43" i="12"/>
  <c r="L32" i="12"/>
  <c r="N34" i="12"/>
  <c r="J30" i="12"/>
  <c r="L21" i="12"/>
  <c r="N23" i="12"/>
  <c r="J19" i="12"/>
  <c r="B37" i="12"/>
  <c r="K43" i="12"/>
  <c r="M45" i="12"/>
  <c r="B26" i="12"/>
  <c r="K32" i="12"/>
  <c r="M34" i="12"/>
  <c r="B15" i="12"/>
  <c r="M23" i="12"/>
  <c r="K21" i="12"/>
  <c r="AK13" i="11"/>
  <c r="C42" i="11"/>
  <c r="C40" i="11"/>
  <c r="G15" i="12"/>
  <c r="H15" i="12"/>
  <c r="H37" i="12"/>
  <c r="G37" i="12"/>
  <c r="G4" i="12"/>
  <c r="H4" i="12"/>
  <c r="H48" i="12"/>
  <c r="G48" i="12"/>
  <c r="H26" i="12"/>
  <c r="G26" i="12"/>
  <c r="L30" i="12"/>
  <c r="N32" i="12"/>
  <c r="J28" i="12"/>
  <c r="K8" i="12"/>
  <c r="M10" i="12"/>
  <c r="K19" i="12"/>
  <c r="M21" i="12"/>
  <c r="K52" i="12"/>
  <c r="M54" i="12"/>
  <c r="K41" i="12"/>
  <c r="M43" i="12"/>
  <c r="L52" i="12"/>
  <c r="N54" i="12"/>
  <c r="J50" i="12"/>
  <c r="L41" i="12"/>
  <c r="N43" i="12"/>
  <c r="J39" i="12"/>
  <c r="K30" i="12"/>
  <c r="M32" i="12"/>
  <c r="L8" i="12"/>
  <c r="N10" i="12"/>
  <c r="J6" i="12"/>
  <c r="L19" i="12"/>
  <c r="N21" i="12"/>
  <c r="J17" i="12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3" i="11"/>
  <c r="M30" i="11"/>
  <c r="L30" i="11"/>
  <c r="K30" i="11"/>
  <c r="J30" i="11"/>
  <c r="I30" i="11"/>
  <c r="H30" i="11"/>
  <c r="G30" i="11"/>
  <c r="F30" i="11"/>
  <c r="E30" i="11"/>
  <c r="D30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3" i="11"/>
  <c r="U10" i="11"/>
  <c r="T10" i="11"/>
  <c r="S10" i="11"/>
  <c r="R10" i="11"/>
  <c r="Q10" i="11"/>
  <c r="P10" i="11"/>
  <c r="O10" i="11"/>
  <c r="N10" i="11"/>
  <c r="M10" i="11"/>
  <c r="H10" i="11"/>
  <c r="G10" i="11"/>
  <c r="F10" i="11"/>
  <c r="E10" i="11"/>
  <c r="D10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5" i="11"/>
  <c r="X2" i="11"/>
  <c r="W2" i="11"/>
  <c r="V2" i="11"/>
  <c r="U2" i="11"/>
  <c r="T2" i="11"/>
  <c r="S2" i="11"/>
  <c r="R2" i="11"/>
  <c r="Q2" i="11"/>
  <c r="H2" i="11"/>
  <c r="G2" i="11"/>
  <c r="F2" i="11"/>
  <c r="E2" i="11"/>
  <c r="D2" i="11"/>
  <c r="C24" i="11"/>
  <c r="C34" i="11"/>
  <c r="C6" i="11"/>
  <c r="C14" i="11"/>
  <c r="G40" i="11"/>
  <c r="F40" i="11"/>
  <c r="L40" i="11"/>
  <c r="AD20" i="11"/>
  <c r="E40" i="11"/>
  <c r="K40" i="11"/>
  <c r="R25" i="11"/>
  <c r="R20" i="11"/>
  <c r="S25" i="11"/>
  <c r="S20" i="11"/>
  <c r="D40" i="11"/>
  <c r="J40" i="11"/>
  <c r="T25" i="11"/>
  <c r="T20" i="11"/>
  <c r="U25" i="11"/>
  <c r="U20" i="11"/>
  <c r="AB20" i="11"/>
  <c r="AC20" i="11"/>
  <c r="AD2" i="11"/>
  <c r="I7" i="11"/>
  <c r="I2" i="11"/>
  <c r="J7" i="11"/>
  <c r="J2" i="11"/>
  <c r="K7" i="11"/>
  <c r="K2" i="11"/>
  <c r="L7" i="11"/>
  <c r="L2" i="11"/>
  <c r="M7" i="11"/>
  <c r="M2" i="11"/>
  <c r="N7" i="11"/>
  <c r="N2" i="11"/>
  <c r="O7" i="11"/>
  <c r="O2" i="11"/>
  <c r="P7" i="11"/>
  <c r="P2" i="11"/>
  <c r="AB2" i="11"/>
  <c r="AC2" i="11"/>
  <c r="N35" i="11"/>
  <c r="N30" i="11"/>
  <c r="O35" i="11"/>
  <c r="O30" i="11"/>
  <c r="P35" i="11"/>
  <c r="P30" i="11"/>
  <c r="Q35" i="11"/>
  <c r="Q30" i="11"/>
  <c r="R35" i="11"/>
  <c r="R30" i="11"/>
  <c r="S35" i="11"/>
  <c r="S30" i="11"/>
  <c r="AB30" i="11"/>
  <c r="AC30" i="11"/>
  <c r="AD10" i="11"/>
  <c r="I15" i="11"/>
  <c r="I10" i="11"/>
  <c r="J15" i="11"/>
  <c r="J10" i="11"/>
  <c r="K15" i="11"/>
  <c r="K10" i="11"/>
  <c r="L15" i="11"/>
  <c r="L10" i="11"/>
  <c r="V15" i="11"/>
  <c r="V10" i="11"/>
  <c r="W15" i="11"/>
  <c r="W10" i="11"/>
  <c r="AB10" i="11"/>
  <c r="AC10" i="11"/>
  <c r="I40" i="11"/>
  <c r="G42" i="11"/>
  <c r="I42" i="11"/>
  <c r="F42" i="11"/>
  <c r="L42" i="11"/>
  <c r="G41" i="11"/>
  <c r="D41" i="11"/>
  <c r="J41" i="11"/>
  <c r="M40" i="11"/>
  <c r="E42" i="11"/>
  <c r="K42" i="11"/>
  <c r="E41" i="11"/>
  <c r="K41" i="11"/>
  <c r="F41" i="11"/>
  <c r="L41" i="11"/>
  <c r="M42" i="11"/>
  <c r="D42" i="11"/>
  <c r="J42" i="11"/>
  <c r="I41" i="11"/>
  <c r="M41" i="11"/>
  <c r="AK9" i="11"/>
</calcChain>
</file>

<file path=xl/sharedStrings.xml><?xml version="1.0" encoding="utf-8"?>
<sst xmlns="http://schemas.openxmlformats.org/spreadsheetml/2006/main" count="1708" uniqueCount="686">
  <si>
    <t>시즌 5</t>
    <phoneticPr fontId="2" type="noConversion"/>
  </si>
  <si>
    <t>갤럭시</t>
    <phoneticPr fontId="2" type="noConversion"/>
  </si>
  <si>
    <t>탄생석</t>
    <phoneticPr fontId="2" type="noConversion"/>
  </si>
  <si>
    <t>블루오션 몬스터</t>
    <phoneticPr fontId="2" type="noConversion"/>
  </si>
  <si>
    <t>버프 4</t>
    <phoneticPr fontId="2" type="noConversion"/>
  </si>
  <si>
    <t>버프 3</t>
    <phoneticPr fontId="2" type="noConversion"/>
  </si>
  <si>
    <t>버프 2</t>
    <phoneticPr fontId="2" type="noConversion"/>
  </si>
  <si>
    <t>버프 1</t>
    <phoneticPr fontId="2" type="noConversion"/>
  </si>
  <si>
    <t>블루오션</t>
    <phoneticPr fontId="2" type="noConversion"/>
  </si>
  <si>
    <t>D-Seed</t>
    <phoneticPr fontId="2" type="noConversion"/>
  </si>
  <si>
    <t>D-Plant</t>
  </si>
  <si>
    <t>D-Plant</t>
    <phoneticPr fontId="2" type="noConversion"/>
  </si>
  <si>
    <t>Buff</t>
    <phoneticPr fontId="2" type="noConversion"/>
  </si>
  <si>
    <t>Lucky</t>
    <phoneticPr fontId="2" type="noConversion"/>
  </si>
  <si>
    <t>S5 Seed</t>
    <phoneticPr fontId="2" type="noConversion"/>
  </si>
  <si>
    <t>S5 Plant</t>
    <phoneticPr fontId="2" type="noConversion"/>
  </si>
  <si>
    <t>Blue</t>
    <phoneticPr fontId="2" type="noConversion"/>
  </si>
  <si>
    <t>Galaxy</t>
    <phoneticPr fontId="2" type="noConversion"/>
  </si>
  <si>
    <t>Birth</t>
    <phoneticPr fontId="2" type="noConversion"/>
  </si>
  <si>
    <t>메르헨 -&gt; 스페셜 페어리</t>
    <phoneticPr fontId="2" type="noConversion"/>
  </si>
  <si>
    <t>sum D</t>
    <phoneticPr fontId="2" type="noConversion"/>
  </si>
  <si>
    <t>sum S5</t>
    <phoneticPr fontId="2" type="noConversion"/>
  </si>
  <si>
    <t>메르헨 -&gt; 스페셜 페어리 +</t>
    <phoneticPr fontId="2" type="noConversion"/>
  </si>
  <si>
    <t>시즌5</t>
    <phoneticPr fontId="2" type="noConversion"/>
  </si>
  <si>
    <t>D n+1</t>
  </si>
  <si>
    <t>S5 n+1</t>
  </si>
  <si>
    <t>D n+2</t>
  </si>
  <si>
    <t>S5 n+2</t>
  </si>
  <si>
    <t>D n+3</t>
    <phoneticPr fontId="2" type="noConversion"/>
  </si>
  <si>
    <t>S5 n+3</t>
    <phoneticPr fontId="2" type="noConversion"/>
  </si>
  <si>
    <t>체인저</t>
    <phoneticPr fontId="2" type="noConversion"/>
  </si>
  <si>
    <t>개수</t>
    <phoneticPr fontId="2" type="noConversion"/>
  </si>
  <si>
    <t>기대값</t>
    <phoneticPr fontId="2" type="noConversion"/>
  </si>
  <si>
    <t>가중치</t>
    <phoneticPr fontId="2" type="noConversion"/>
  </si>
  <si>
    <t>가중치 계산</t>
    <phoneticPr fontId="2" type="noConversion"/>
  </si>
  <si>
    <t>종류</t>
    <phoneticPr fontId="2" type="noConversion"/>
  </si>
  <si>
    <t>자신보다 상위가 최소 해당 정도의 확률 장점을 가진다.</t>
    <phoneticPr fontId="2" type="noConversion"/>
  </si>
  <si>
    <t>메르헨 -&gt; 스페셜 페어리+</t>
    <phoneticPr fontId="2" type="noConversion"/>
  </si>
  <si>
    <t>스페셜 -&gt; 스페셜 페어리+</t>
    <phoneticPr fontId="2" type="noConversion"/>
  </si>
  <si>
    <t>스페셜 -&gt; 스페셜 페어리 +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</si>
  <si>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</si>
  <si>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</si>
  <si>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블루오션/몬스터 씨앗</t>
    <phoneticPr fontId="2" type="noConversion"/>
  </si>
  <si>
    <t>시즌 5</t>
    <phoneticPr fontId="2" type="noConversion"/>
  </si>
  <si>
    <t>갤럭시</t>
    <phoneticPr fontId="2" type="noConversion"/>
  </si>
  <si>
    <t>탄생석</t>
    <phoneticPr fontId="2" type="noConversion"/>
  </si>
  <si>
    <t>메-&gt;스페+</t>
    <phoneticPr fontId="2" type="noConversion"/>
  </si>
  <si>
    <t>페-&gt;스페+</t>
    <phoneticPr fontId="2" type="noConversion"/>
  </si>
  <si>
    <t>스페-&gt;스페+</t>
    <phoneticPr fontId="2" type="noConversion"/>
  </si>
  <si>
    <t>그달</t>
    <phoneticPr fontId="2" type="noConversion"/>
  </si>
  <si>
    <t>블루</t>
    <phoneticPr fontId="2" type="noConversion"/>
  </si>
  <si>
    <t>그달/탄</t>
    <phoneticPr fontId="2" type="noConversion"/>
  </si>
  <si>
    <t>시즌5/탄</t>
    <phoneticPr fontId="2" type="noConversion"/>
  </si>
  <si>
    <t>블루/탄</t>
    <phoneticPr fontId="2" type="noConversion"/>
  </si>
  <si>
    <t>갤/탄</t>
    <phoneticPr fontId="2" type="noConversion"/>
  </si>
  <si>
    <t>탄/탄</t>
    <phoneticPr fontId="2" type="noConversion"/>
  </si>
  <si>
    <t>첫달은 시즌5 씨앗이 그달의 씨앗이라는 것을 주의</t>
    <phoneticPr fontId="2" type="noConversion"/>
  </si>
  <si>
    <t>갤럭시 컬렉션을 하기 위해 필요한 개수</t>
    <phoneticPr fontId="2" type="noConversion"/>
  </si>
  <si>
    <t>갤럭시</t>
    <phoneticPr fontId="2" type="noConversion"/>
  </si>
  <si>
    <t>블루오션</t>
    <phoneticPr fontId="2" type="noConversion"/>
  </si>
  <si>
    <t>시즌 5 컬렉션을 하기 위한 개수</t>
    <phoneticPr fontId="2" type="noConversion"/>
  </si>
  <si>
    <t>메르헨</t>
    <phoneticPr fontId="2" type="noConversion"/>
  </si>
  <si>
    <t>그달의 씨앗</t>
    <phoneticPr fontId="2" type="noConversion"/>
  </si>
  <si>
    <t>메르헨 씨앗</t>
    <phoneticPr fontId="2" type="noConversion"/>
  </si>
  <si>
    <t>블루오션</t>
    <phoneticPr fontId="2" type="noConversion"/>
  </si>
  <si>
    <t>갤럭시</t>
    <phoneticPr fontId="2" type="noConversion"/>
  </si>
  <si>
    <t>탄생석</t>
    <phoneticPr fontId="2" type="noConversion"/>
  </si>
  <si>
    <t>갤럭시 조각</t>
    <phoneticPr fontId="2" type="noConversion"/>
  </si>
  <si>
    <t>갤럭시 3</t>
    <phoneticPr fontId="2" type="noConversion"/>
  </si>
  <si>
    <t>갤럭시 2</t>
    <phoneticPr fontId="2" type="noConversion"/>
  </si>
  <si>
    <t>갤럭시 1</t>
    <phoneticPr fontId="2" type="noConversion"/>
  </si>
  <si>
    <t>갤럭시 홀로그램</t>
    <phoneticPr fontId="2" type="noConversion"/>
  </si>
  <si>
    <t>블루오션</t>
    <phoneticPr fontId="2" type="noConversion"/>
  </si>
  <si>
    <t>블루오션몬스터</t>
    <phoneticPr fontId="2" type="noConversion"/>
  </si>
  <si>
    <t>판도라</t>
  </si>
  <si>
    <t>크리스마스 트리</t>
  </si>
  <si>
    <t>초코 열매</t>
  </si>
  <si>
    <t>사탕 열매</t>
  </si>
  <si>
    <t>금 장미</t>
  </si>
  <si>
    <t>은 장미</t>
  </si>
  <si>
    <t>동 장미</t>
  </si>
  <si>
    <t>금 말</t>
  </si>
  <si>
    <t>은 말</t>
  </si>
  <si>
    <t>동 말</t>
  </si>
  <si>
    <t>크리스탈 말</t>
  </si>
  <si>
    <t>생명의 별 벚꽃</t>
  </si>
  <si>
    <t>생명의 별 나비</t>
  </si>
  <si>
    <t>설레는 인연</t>
  </si>
  <si>
    <t>마음의 표현</t>
  </si>
  <si>
    <t>사랑의 결실</t>
  </si>
  <si>
    <t>스페셜 게자리 홀로그램</t>
  </si>
  <si>
    <t>스페셜 사자자리 홀로그램</t>
  </si>
  <si>
    <t>스페셜 처녀자리 홀로그램</t>
  </si>
  <si>
    <t>스페셜 천칭자리 홀로그램</t>
  </si>
  <si>
    <t>스페셜 전갈자리 홀로그램</t>
  </si>
  <si>
    <t>스페셜 사수자리 홀로그램</t>
  </si>
  <si>
    <t>스페셜 염소자리 홀로그램</t>
  </si>
  <si>
    <t>스페셜 물병자리 홀로그램</t>
  </si>
  <si>
    <t>스페셜 물고기자리 홀로그램</t>
  </si>
  <si>
    <t>스페셜 양자리 홀로그램</t>
  </si>
  <si>
    <t>스페셜 황소자리 홀로그램</t>
  </si>
  <si>
    <t>스페셜 쌍둥이자리 홀로그램</t>
  </si>
  <si>
    <t>스페셜 페르세우스 자리 홀로그램</t>
  </si>
  <si>
    <t>스페셜 벨레로폰 홀로그램</t>
  </si>
  <si>
    <t>스페셜 마이더스의 손 홀로그램</t>
  </si>
  <si>
    <t>스페셜 오르페우스의 리라 홀로그램</t>
  </si>
  <si>
    <t>스페셜 미궁 홀로그램</t>
  </si>
  <si>
    <t>스페셜 불의 신전 홀로그램</t>
  </si>
  <si>
    <t>스페셜 판도라의 상자 홀로그램</t>
  </si>
  <si>
    <t>스페셜 태양과 달 홀로그램</t>
  </si>
  <si>
    <t>스페셜 헤라의 자비 홀로그램</t>
  </si>
  <si>
    <t>스페셜 아레스 홀로그램</t>
  </si>
  <si>
    <t>스페셜 큐피트의 결혼 홀로그램</t>
  </si>
  <si>
    <t>스페셜 트로이 목마 홀로그램</t>
  </si>
  <si>
    <t>스페셜 인어 공주 페어리+</t>
    <phoneticPr fontId="2" type="noConversion"/>
  </si>
  <si>
    <t>스페셜 클레오파트라 페어리+</t>
    <phoneticPr fontId="2" type="noConversion"/>
  </si>
  <si>
    <t>스페셜 빨간머리 앤 페어리+</t>
  </si>
  <si>
    <t>스페셜 달토끼 묘묘 페어리+</t>
  </si>
  <si>
    <t>스페셜 구미호 페어리+</t>
  </si>
  <si>
    <t>스페셜 성냥팔이 소녀 페어리+</t>
  </si>
  <si>
    <t>스페셜 백설공주 페어리+</t>
  </si>
  <si>
    <t>스페셜 아나스타샤 페어리+</t>
  </si>
  <si>
    <t>스페셜 백조의 호수 페어리+</t>
  </si>
  <si>
    <t>스페셜 카르멘 페어리+</t>
  </si>
  <si>
    <t>스페셜 팅커벨 페어리+</t>
  </si>
  <si>
    <t>스페셜 잔다르크 페어리+</t>
  </si>
  <si>
    <t>황도 12궁</t>
    <phoneticPr fontId="2" type="noConversion"/>
  </si>
  <si>
    <t>종류</t>
    <phoneticPr fontId="2" type="noConversion"/>
  </si>
  <si>
    <t>버프1</t>
    <phoneticPr fontId="2" type="noConversion"/>
  </si>
  <si>
    <t>버프2</t>
    <phoneticPr fontId="2" type="noConversion"/>
  </si>
  <si>
    <t>버프3</t>
    <phoneticPr fontId="2" type="noConversion"/>
  </si>
  <si>
    <t>버프4</t>
    <phoneticPr fontId="2" type="noConversion"/>
  </si>
  <si>
    <t>작물변경권</t>
    <phoneticPr fontId="2" type="noConversion"/>
  </si>
  <si>
    <t>해당 작물</t>
    <phoneticPr fontId="2" type="noConversion"/>
  </si>
  <si>
    <t>행성석</t>
    <phoneticPr fontId="2" type="noConversion"/>
  </si>
  <si>
    <t>홀로그램</t>
    <phoneticPr fontId="2" type="noConversion"/>
  </si>
  <si>
    <t>스.페어리</t>
    <phoneticPr fontId="2" type="noConversion"/>
  </si>
  <si>
    <t>페어리</t>
    <phoneticPr fontId="2" type="noConversion"/>
  </si>
  <si>
    <t>메르헨</t>
    <phoneticPr fontId="2" type="noConversion"/>
  </si>
  <si>
    <t>스페셜 페어리</t>
    <phoneticPr fontId="2" type="noConversion"/>
  </si>
  <si>
    <t>해당 작물 - 1</t>
  </si>
  <si>
    <t>해당 작물 - 1</t>
    <phoneticPr fontId="2" type="noConversion"/>
  </si>
  <si>
    <t>해당 작물 - 2</t>
  </si>
  <si>
    <t>해당 작물 - 3</t>
  </si>
  <si>
    <t>해당 작물 - 3</t>
    <phoneticPr fontId="2" type="noConversion"/>
  </si>
  <si>
    <t>스페셜 인어 공주</t>
  </si>
  <si>
    <t>인어 공주 페어리</t>
  </si>
  <si>
    <t>게자리 홀로그램</t>
  </si>
  <si>
    <t>사자자리 홀로그램</t>
  </si>
  <si>
    <t>처녀자리 홀로그램</t>
  </si>
  <si>
    <t>천칭자리 홀로그램</t>
  </si>
  <si>
    <t>전갈자리 홀로그램</t>
  </si>
  <si>
    <t>사수자리 홀로그램</t>
  </si>
  <si>
    <t>염소자리 홀로그램</t>
  </si>
  <si>
    <t>물병자리 홀로그램</t>
  </si>
  <si>
    <t>물고기자리 홀로그램</t>
  </si>
  <si>
    <t>양자리 홀로그램</t>
  </si>
  <si>
    <t>황소자리 홀로그램</t>
  </si>
  <si>
    <t>쌍둥이자리 홀로그램</t>
  </si>
  <si>
    <t>페르세우스 자리 홀로그램</t>
  </si>
  <si>
    <t>벨레로폰 홀로그램</t>
  </si>
  <si>
    <t>마이더스의 손 홀로그램</t>
  </si>
  <si>
    <t>오르페우스의 리라 홀로그램</t>
  </si>
  <si>
    <t>미궁 홀로그램</t>
  </si>
  <si>
    <t>불의 신전 홀로그램</t>
  </si>
  <si>
    <t>판도라의 상자 홀로그램</t>
  </si>
  <si>
    <t>태양과 달 홀로그램</t>
  </si>
  <si>
    <t>헤라의 자비 홀로그램</t>
  </si>
  <si>
    <t>아레스 홀로그램</t>
  </si>
  <si>
    <t>큐피트의 결혼 홀로그램</t>
  </si>
  <si>
    <t>트로이 목마 홀로그램</t>
  </si>
  <si>
    <t>인어 공주</t>
  </si>
  <si>
    <t>스페셜 클레오파트라</t>
  </si>
  <si>
    <t>클레오파트라 페어리</t>
  </si>
  <si>
    <t>클레오파트라</t>
  </si>
  <si>
    <t>스페셜 빨간머리 앤</t>
  </si>
  <si>
    <t>빨간머리 앤 페어리</t>
  </si>
  <si>
    <t>빨간머리 앤</t>
  </si>
  <si>
    <t>스페셜 달토끼 묘묘</t>
  </si>
  <si>
    <t>달토끼 묘묘 페어리</t>
  </si>
  <si>
    <t>달토끼 묘묘</t>
  </si>
  <si>
    <t>스페셜 구미호</t>
  </si>
  <si>
    <t>구미호 페어리</t>
  </si>
  <si>
    <t>구미호</t>
  </si>
  <si>
    <t>스페셜 성냥팔이 소녀</t>
  </si>
  <si>
    <t>성냥팔이 소녀 페어리</t>
  </si>
  <si>
    <t>성냥팔이 소녀</t>
  </si>
  <si>
    <t>스페셜 백설공주</t>
  </si>
  <si>
    <t>백설공주 페어리</t>
  </si>
  <si>
    <t>백설공주</t>
  </si>
  <si>
    <t>스페셜 아나스타샤</t>
  </si>
  <si>
    <t>아나스타샤 페어리</t>
  </si>
  <si>
    <t>아나스타샤</t>
  </si>
  <si>
    <t>스페셜 백조의 호수</t>
  </si>
  <si>
    <t>백조의 호수 페어리</t>
  </si>
  <si>
    <t>백조의 호수</t>
  </si>
  <si>
    <t>스페셜 카르멘</t>
  </si>
  <si>
    <t>카르멘 페어리</t>
  </si>
  <si>
    <t>카르멘</t>
  </si>
  <si>
    <t>스페셜 팅커벨</t>
  </si>
  <si>
    <t>팅커벨 페어리</t>
  </si>
  <si>
    <t>팅커벨</t>
  </si>
  <si>
    <t>스페셜 잔다르크</t>
  </si>
  <si>
    <t>잔다르크 페어리</t>
  </si>
  <si>
    <t>잔다르크</t>
  </si>
  <si>
    <t>게자리 카드</t>
  </si>
  <si>
    <t>백조자리 카드</t>
  </si>
  <si>
    <t>헤라클레스 카드</t>
  </si>
  <si>
    <t>사자자리</t>
  </si>
  <si>
    <t>방패자리 카드</t>
  </si>
  <si>
    <t>돌고래자리 카드</t>
  </si>
  <si>
    <t>처녀자리</t>
  </si>
  <si>
    <t>이리자리</t>
  </si>
  <si>
    <t>남쪽왕관자리</t>
  </si>
  <si>
    <t>천칭자리</t>
  </si>
  <si>
    <t>페가수스자리</t>
  </si>
  <si>
    <t>인디언자리</t>
  </si>
  <si>
    <t>전갈자리</t>
  </si>
  <si>
    <t>봉황자리</t>
  </si>
  <si>
    <t>큰곰자리</t>
  </si>
  <si>
    <t>사수자리</t>
  </si>
  <si>
    <t>용자리</t>
  </si>
  <si>
    <t>토끼자리</t>
  </si>
  <si>
    <t>염소자리</t>
  </si>
  <si>
    <t>공작자리</t>
  </si>
  <si>
    <t>마차부자리</t>
  </si>
  <si>
    <t>물병자리</t>
  </si>
  <si>
    <t>황새치자리</t>
  </si>
  <si>
    <t>북쪽왕관자리</t>
  </si>
  <si>
    <t>물고기자리</t>
  </si>
  <si>
    <t>비둘기자리</t>
  </si>
  <si>
    <t>머리털자리</t>
  </si>
  <si>
    <t>양자리</t>
  </si>
  <si>
    <t>사냥개자리</t>
  </si>
  <si>
    <t>돛자리</t>
  </si>
  <si>
    <t>황소자리</t>
  </si>
  <si>
    <t>날치자리</t>
  </si>
  <si>
    <t>카멜레온자리</t>
  </si>
  <si>
    <t>쌍둥이자리</t>
  </si>
  <si>
    <t>나침반자리</t>
  </si>
  <si>
    <t>여우자리</t>
  </si>
  <si>
    <t>페르세우스 자리</t>
  </si>
  <si>
    <t>메두사 자리</t>
  </si>
  <si>
    <t>안드로메다 자리</t>
  </si>
  <si>
    <t>아테나의 계시</t>
  </si>
  <si>
    <t>괴수 키메라</t>
  </si>
  <si>
    <t>마이더스의 손</t>
  </si>
  <si>
    <t>술의 신 디오니소스</t>
  </si>
  <si>
    <t>저승의 강 스틱스</t>
  </si>
  <si>
    <t>프로메테우스 자리</t>
  </si>
  <si>
    <t>불의 신전 자리</t>
  </si>
  <si>
    <t>코카서스 절벽 자리</t>
  </si>
  <si>
    <t>프로메테우스 자리 홀로그램</t>
  </si>
  <si>
    <t>판도라의 호기심</t>
  </si>
  <si>
    <t>아버지 헤파이스토스</t>
  </si>
  <si>
    <t>에피메테우스와의 결혼</t>
  </si>
  <si>
    <t>승리자 오디세우스</t>
  </si>
  <si>
    <t>대왕 아가멤논</t>
  </si>
  <si>
    <t>영웅 아킬레우스</t>
  </si>
  <si>
    <t>벨레로폰의 승리</t>
  </si>
  <si>
    <t>오르페우스의 노래</t>
  </si>
  <si>
    <t>명계의 하데스</t>
  </si>
  <si>
    <t>연인 에우리디케</t>
  </si>
  <si>
    <t>테세우스 자리</t>
  </si>
  <si>
    <t>미노타우로스 자리</t>
  </si>
  <si>
    <t>포세이돈 자리</t>
  </si>
  <si>
    <t>테세우스 자리 홀로그램</t>
  </si>
  <si>
    <t>태양의 아폴론</t>
  </si>
  <si>
    <t>달의 아르테미스</t>
  </si>
  <si>
    <t>해와 달의 어머니 레토</t>
  </si>
  <si>
    <t>아폴론 자리 홀로그램</t>
  </si>
  <si>
    <t>헤라의 자비</t>
  </si>
  <si>
    <t>헤르메스의 묘책</t>
  </si>
  <si>
    <t>파수꾼 아르고스</t>
  </si>
  <si>
    <t>전쟁의 신 아레스</t>
  </si>
  <si>
    <t>대적자 기가스</t>
  </si>
  <si>
    <t>어머니 가이아</t>
  </si>
  <si>
    <t>큐피트의 결혼</t>
  </si>
  <si>
    <t>미의 여신 아프로디테</t>
  </si>
  <si>
    <t>공주 프시케</t>
  </si>
  <si>
    <t>게자리 카드
백조자리 카드
헤라클레스 카드</t>
    <phoneticPr fontId="2" type="noConversion"/>
  </si>
  <si>
    <t>사자자리
방패자리 카드
돌고래자리 카드</t>
    <phoneticPr fontId="2" type="noConversion"/>
  </si>
  <si>
    <t>처녀자리
이리자리
남쪽왕관자리</t>
    <phoneticPr fontId="2" type="noConversion"/>
  </si>
  <si>
    <t>천칭자리
페가수스자리
인디언자리</t>
    <phoneticPr fontId="2" type="noConversion"/>
  </si>
  <si>
    <t>전갈자리
봉황자리
큰곰자리</t>
    <phoneticPr fontId="2" type="noConversion"/>
  </si>
  <si>
    <t>사수자리
용자리
토끼자리</t>
    <phoneticPr fontId="2" type="noConversion"/>
  </si>
  <si>
    <t>염소자리
공작자리
마차부자리</t>
    <phoneticPr fontId="2" type="noConversion"/>
  </si>
  <si>
    <t>물병자리
황새치자리
북쪽왕관자리</t>
    <phoneticPr fontId="2" type="noConversion"/>
  </si>
  <si>
    <t>물고기자리
비둘기자리
머리털자리</t>
    <phoneticPr fontId="2" type="noConversion"/>
  </si>
  <si>
    <t>양자리
사냥개자리
돛자리</t>
    <phoneticPr fontId="2" type="noConversion"/>
  </si>
  <si>
    <t>황소자리
날치자리
카멜레온자리</t>
    <phoneticPr fontId="2" type="noConversion"/>
  </si>
  <si>
    <t>쌍둥이자리
나침반자리
여우자리</t>
    <phoneticPr fontId="2" type="noConversion"/>
  </si>
  <si>
    <t>페르세우스 자리
메두사 자리
안드로메다 자리</t>
    <phoneticPr fontId="2" type="noConversion"/>
  </si>
  <si>
    <t>벨레로폰의 승리
아테나의 계시
괴수 키메라</t>
    <phoneticPr fontId="2" type="noConversion"/>
  </si>
  <si>
    <t>마이더스의 손
술의 신 디오니소스
저승의 강 스틱스</t>
    <phoneticPr fontId="2" type="noConversion"/>
  </si>
  <si>
    <t>오르페우스의 노래
명계의 하데스
연인 에우리디케</t>
    <phoneticPr fontId="2" type="noConversion"/>
  </si>
  <si>
    <t>테세우스 자리
미노타우로스 자리
포세이돈 자리</t>
    <phoneticPr fontId="2" type="noConversion"/>
  </si>
  <si>
    <t>프로메테우스 자리
불의 신전 자리
코카서스 절벽 자리</t>
    <phoneticPr fontId="2" type="noConversion"/>
  </si>
  <si>
    <t>판도라의 호기심
아버지 헤파이스토스
에피메테우스와의 결혼</t>
    <phoneticPr fontId="2" type="noConversion"/>
  </si>
  <si>
    <t>태양의 아폴론
달의 아르테미스
해와 달의 어머니 레토</t>
    <phoneticPr fontId="2" type="noConversion"/>
  </si>
  <si>
    <t>헤라의 자비
헤르메스의 묘책
파수꾼 아르고스</t>
    <phoneticPr fontId="2" type="noConversion"/>
  </si>
  <si>
    <t>전쟁의 신 아레스
대적자 기가스
어머니 가이아</t>
    <phoneticPr fontId="2" type="noConversion"/>
  </si>
  <si>
    <t>큐피트의 결혼
미의 여신 아프로디테
공주 프시케</t>
    <phoneticPr fontId="2" type="noConversion"/>
  </si>
  <si>
    <t>승리자 오디세우스
대왕 아가멤논
영웅 아킬레우스</t>
    <phoneticPr fontId="2" type="noConversion"/>
  </si>
  <si>
    <t>휴화산섬</t>
  </si>
  <si>
    <t>요동치는 회오리섬</t>
  </si>
  <si>
    <t>얼어붙은 빙산지대</t>
  </si>
  <si>
    <t>유령선 출몰지역</t>
  </si>
  <si>
    <t>둥실둥실 천공 섬</t>
  </si>
  <si>
    <t>UFO 섬</t>
  </si>
  <si>
    <t>휴화산 섬의 아기 용</t>
  </si>
  <si>
    <t>하트 캔디 머신 로보보</t>
  </si>
  <si>
    <t>귀염 멍뭉이 아루</t>
  </si>
  <si>
    <t>아기 거북 도토</t>
  </si>
  <si>
    <t>욕심쟁이 쀼쀼</t>
  </si>
  <si>
    <t>큰 바위 얼굴의 돌잔치</t>
  </si>
  <si>
    <t>눈 내리는 크리스마스 성</t>
  </si>
  <si>
    <t>뜨겁게 달아오른 불화산섬</t>
  </si>
  <si>
    <t>발렌타인데이 초코섬</t>
  </si>
  <si>
    <t>화이트데이 캔디섬</t>
  </si>
  <si>
    <t>거북섬</t>
  </si>
  <si>
    <t>회오리 섬의 '뀨'</t>
  </si>
  <si>
    <t>바위 섬의 '뭄바'</t>
  </si>
  <si>
    <t>얼음섬의 '울라쿵'</t>
  </si>
  <si>
    <t>유령선의 '잭'</t>
  </si>
  <si>
    <t>크리스마스 트리 '크리'</t>
  </si>
  <si>
    <t>불화산 섬의 '이프'</t>
  </si>
  <si>
    <t>사랑의 큐피트 움머</t>
  </si>
  <si>
    <t>변경 후 TreeID 1</t>
    <phoneticPr fontId="2" type="noConversion"/>
  </si>
  <si>
    <t>변경 후 TreeID 2</t>
  </si>
  <si>
    <t>변경 후 TreeID 3</t>
  </si>
  <si>
    <t>변경 후 TreeID 4</t>
  </si>
  <si>
    <t>변경 후 TreeID 5</t>
  </si>
  <si>
    <t>변경 후 작물 이름 1</t>
    <phoneticPr fontId="2" type="noConversion"/>
  </si>
  <si>
    <t>변경 후 작물 이름 2</t>
  </si>
  <si>
    <t>변경 후 작물 이름 3</t>
  </si>
  <si>
    <t>변경 후 작물 이름 4</t>
  </si>
  <si>
    <t>변경 후 작물 이름 5</t>
  </si>
  <si>
    <t>변경 확률 1</t>
    <phoneticPr fontId="2" type="noConversion"/>
  </si>
  <si>
    <t>변경 확률 2</t>
  </si>
  <si>
    <t>변경 확률 3</t>
  </si>
  <si>
    <t>변경 확률 4</t>
  </si>
  <si>
    <t>변경 확률 5</t>
  </si>
  <si>
    <t>변경 전 작물</t>
    <phoneticPr fontId="2" type="noConversion"/>
  </si>
  <si>
    <t>블루오션/몬스터</t>
    <phoneticPr fontId="2" type="noConversion"/>
  </si>
  <si>
    <t>스페셜 행성석 / 행성석</t>
    <phoneticPr fontId="2" type="noConversion"/>
  </si>
  <si>
    <t>분해 시 받는 리워드 번호</t>
    <phoneticPr fontId="2" type="noConversion"/>
  </si>
  <si>
    <t>분해 엠포인트</t>
    <phoneticPr fontId="2" type="noConversion"/>
  </si>
  <si>
    <t>갤럭시 작물 분해 보상 랜덤 박스</t>
  </si>
  <si>
    <t>행성석 작물 분해 보상 랜덤 박스</t>
  </si>
  <si>
    <t>블루오션몬스터 작물 분해 보상 랜덤 박스</t>
  </si>
  <si>
    <t>메르헨 작물 분해 보상 랜덤 박스</t>
  </si>
  <si>
    <t>페어리 작물 분해 보상 랜덤 박스</t>
  </si>
  <si>
    <t>스페셜 페어리 작물 분해 보상 랜덤 박스</t>
  </si>
  <si>
    <t>스페셜 게자리 홀로그램 작물 분해 보상 랜덤 박스</t>
  </si>
  <si>
    <t>스페셜 사자자리 홀로그램 작물 분해 보상 랜덤 박스</t>
  </si>
  <si>
    <t>스페셜 처녀자리 홀로그램 작물 분해 보상 랜덤 박스</t>
  </si>
  <si>
    <t>스페셜 천칭자리 홀로그램 작물 분해 보상 랜덤 박스</t>
  </si>
  <si>
    <t>스페셜 전갈자리 홀로그램 작물 분해 보상 랜덤 박스</t>
  </si>
  <si>
    <t>스페셜 사수자리 홀로그램 작물 분해 보상 랜덤 박스</t>
  </si>
  <si>
    <t>스페셜 염소자리 홀로그램 작물 분해 보상 랜덤 박스</t>
  </si>
  <si>
    <t>스페셜 물병자리 홀로그램 작물 분해 보상 랜덤 박스</t>
  </si>
  <si>
    <t>스페셜 물고기자리 홀로그램 작물 분해 보상 랜덤 박스</t>
  </si>
  <si>
    <t>스페셜 양자리 홀로그램 작물 분해 보상 랜덤 박스</t>
  </si>
  <si>
    <t>스페셜 황소자리 홀로그램 작물 분해 보상 랜덤 박스</t>
  </si>
  <si>
    <t>스페셜 쌍둥이자리 홀로그램 작물 분해 보상 랜덤 박스</t>
  </si>
  <si>
    <t>스페셜 페르세우스 자리 홀로그램 작물 분해 보상 랜덤 박스</t>
  </si>
  <si>
    <t>스페셜 벨레로폰 홀로그램 작물 분해 보상 랜덤 박스</t>
  </si>
  <si>
    <t>스페셜 마이더스의 손 홀로그램 작물 분해 보상 랜덤 박스</t>
  </si>
  <si>
    <t>스페셜 오르페우스의 리라 홀로그램 작물 분해 보상 랜덤 박스</t>
  </si>
  <si>
    <t>스페셜 미궁 홀로그램 작물 분해 보상 랜덤 박스</t>
  </si>
  <si>
    <t>스페셜 불의 신전 홀로그램 작물 분해 보상 랜덤 박스</t>
  </si>
  <si>
    <t>스페셜 판도라의 상자 홀로그램 작물 분해 보상 랜덤 박스</t>
  </si>
  <si>
    <t>스페셜 태양과 달 홀로그램 작물 분해 보상 랜덤 박스</t>
  </si>
  <si>
    <t>스페셜 헤라의 자비 홀로그램 작물 분해 보상 랜덤 박스</t>
  </si>
  <si>
    <t>스페셜 아레스 홀로그램 작물 분해 보상 랜덤 박스</t>
  </si>
  <si>
    <t>스페셜 큐피트의 결혼 홀로그램 작물 분해 보상 랜덤 박스</t>
  </si>
  <si>
    <t>스페셜 트로이 목마 홀로그램 작물 분해 보상 랜덤 박스</t>
  </si>
  <si>
    <t>스페셜 인어 공주 페어리+ 작물 분해 보상 랜덤 박스</t>
  </si>
  <si>
    <t>스페셜 클레오파트라 페어리+ 작물 분해 보상 랜덤 박스</t>
  </si>
  <si>
    <t>스페셜 빨간머리 앤 페어리+ 작물 분해 보상 랜덤 박스</t>
  </si>
  <si>
    <t>스페셜 달토끼 묘묘 페어리+ 작물 분해 보상 랜덤 박스</t>
  </si>
  <si>
    <t>스페셜 구미호 페어리+ 작물 분해 보상 랜덤 박스</t>
  </si>
  <si>
    <t>스페셜 성냥팔이 소녀 페어리+ 작물 분해 보상 랜덤 박스</t>
  </si>
  <si>
    <t>스페셜 백설공주 페어리+ 작물 분해 보상 랜덤 박스</t>
  </si>
  <si>
    <t>스페셜 아나스타샤 페어리+ 작물 분해 보상 랜덤 박스</t>
  </si>
  <si>
    <t>스페셜 백조의 호수 페어리+ 작물 분해 보상 랜덤 박스</t>
  </si>
  <si>
    <t>스페셜 카르멘 페어리+ 작물 분해 보상 랜덤 박스</t>
  </si>
  <si>
    <t>스페셜 팅커벨 페어리+ 작물 분해 보상 랜덤 박스</t>
  </si>
  <si>
    <t>스페셜 잔다르크 페어리+ 작물 분해 보상 랜덤 박스</t>
  </si>
  <si>
    <t>황도 12궁 작물 분해 보상 랜덤 박스</t>
  </si>
  <si>
    <t>판도라 작물 분해 보상 랜덤 박스</t>
  </si>
  <si>
    <t>크리스마스 트리 작물 분해 보상 랜덤 박스</t>
  </si>
  <si>
    <t>초코 열매 작물 분해 보상 랜덤 박스</t>
  </si>
  <si>
    <t>사탕 열매 작물 분해 보상 랜덤 박스</t>
  </si>
  <si>
    <t>금 장미 작물 분해 보상 랜덤 박스</t>
  </si>
  <si>
    <t>은 장미 작물 분해 보상 랜덤 박스</t>
  </si>
  <si>
    <t>동 장미 작물 분해 보상 랜덤 박스</t>
  </si>
  <si>
    <t>금 말 작물 분해 보상 랜덤 박스</t>
  </si>
  <si>
    <t>은 말 작물 분해 보상 랜덤 박스</t>
  </si>
  <si>
    <t>동 말 작물 분해 보상 랜덤 박스</t>
  </si>
  <si>
    <t>크리스탈 말 작물 분해 보상 랜덤 박스</t>
  </si>
  <si>
    <t>생명의 별 벚꽃 작물 분해 보상 랜덤 박스</t>
  </si>
  <si>
    <t>생명의 별 나비 작물 분해 보상 랜덤 박스</t>
  </si>
  <si>
    <t>설레는 인연 작물 분해 보상 랜덤 박스</t>
  </si>
  <si>
    <t>마음의 표현 작물 분해 보상 랜덤 박스</t>
  </si>
  <si>
    <t>사랑의 결실 작물 분해 보상 랜덤 박스</t>
  </si>
  <si>
    <t>8900000090000568</t>
  </si>
  <si>
    <t>891530000000210901</t>
  </si>
  <si>
    <t>8900000090000569</t>
  </si>
  <si>
    <t>891530000000211001</t>
  </si>
  <si>
    <t>8900000090000571</t>
  </si>
  <si>
    <t>891530000000211201</t>
  </si>
  <si>
    <t>8900000090000572</t>
  </si>
  <si>
    <t>891530000000211301</t>
  </si>
  <si>
    <t>8900000090000573</t>
  </si>
  <si>
    <t>891530000000211401</t>
  </si>
  <si>
    <t>8900000090000574</t>
  </si>
  <si>
    <t>891530000000211501</t>
  </si>
  <si>
    <t>8900000090000575</t>
  </si>
  <si>
    <t>891530000000211601</t>
  </si>
  <si>
    <t>8900000090000598</t>
  </si>
  <si>
    <t>891530000000213901</t>
  </si>
  <si>
    <t>8900000090000599</t>
  </si>
  <si>
    <t>891530000000214001</t>
  </si>
  <si>
    <t>8900000090000600</t>
  </si>
  <si>
    <t>891530000000214101</t>
  </si>
  <si>
    <t>8900000090000601</t>
  </si>
  <si>
    <t>891530000000214201</t>
  </si>
  <si>
    <t>8900000090000602</t>
  </si>
  <si>
    <t>891530000000214301</t>
  </si>
  <si>
    <t>8900000090000603</t>
  </si>
  <si>
    <t>891530000000214401</t>
  </si>
  <si>
    <t>8900000090000604</t>
  </si>
  <si>
    <t>891530000000214501</t>
  </si>
  <si>
    <t>8900000090000605</t>
  </si>
  <si>
    <t>891530000000214601</t>
  </si>
  <si>
    <t>8900000090000606</t>
  </si>
  <si>
    <t>891530000000214701</t>
  </si>
  <si>
    <t>8900000090000607</t>
  </si>
  <si>
    <t>891530000000214801</t>
  </si>
  <si>
    <t>8900000090000608</t>
  </si>
  <si>
    <t>891530000000214901</t>
  </si>
  <si>
    <t>8900000090000609</t>
  </si>
  <si>
    <t>891530000000215001</t>
  </si>
  <si>
    <t>8900000090000610</t>
  </si>
  <si>
    <t>891530000000215101</t>
  </si>
  <si>
    <t>8900000090000611</t>
  </si>
  <si>
    <t>891530000000215201</t>
  </si>
  <si>
    <t>8900000090000612</t>
  </si>
  <si>
    <t>891530000000215301</t>
  </si>
  <si>
    <t>8900000090000613</t>
  </si>
  <si>
    <t>891530000000215401</t>
  </si>
  <si>
    <t>8900000090000614</t>
  </si>
  <si>
    <t>891530000000215501</t>
  </si>
  <si>
    <t>8900000090000615</t>
  </si>
  <si>
    <t>891530000000215601</t>
  </si>
  <si>
    <t>8900000090000616</t>
  </si>
  <si>
    <t>891530000000215701</t>
  </si>
  <si>
    <t>8900000090000617</t>
  </si>
  <si>
    <t>891530000000215801</t>
  </si>
  <si>
    <t>8900000090000618</t>
  </si>
  <si>
    <t>891530000000215901</t>
  </si>
  <si>
    <t>8900000090000619</t>
  </si>
  <si>
    <t>891530000000216001</t>
  </si>
  <si>
    <t>8900000090000620</t>
  </si>
  <si>
    <t>891530000000216101</t>
  </si>
  <si>
    <t>8900000090000621</t>
  </si>
  <si>
    <t>891530000000216201</t>
  </si>
  <si>
    <t>8900000090000622</t>
  </si>
  <si>
    <t>891530000000216301</t>
  </si>
  <si>
    <t>8900000090000623</t>
  </si>
  <si>
    <t>891530000000216401</t>
  </si>
  <si>
    <t>8900000090000624</t>
  </si>
  <si>
    <t>891530000000216501</t>
  </si>
  <si>
    <t>8900000090000625</t>
  </si>
  <si>
    <t>891530000000216601</t>
  </si>
  <si>
    <t>8900000090000626</t>
  </si>
  <si>
    <t>891530000000216701</t>
  </si>
  <si>
    <t>8900000090000627</t>
  </si>
  <si>
    <t>891530000000216801</t>
  </si>
  <si>
    <t>8900000090000628</t>
  </si>
  <si>
    <t>891530000000216901</t>
  </si>
  <si>
    <t>8900000090000629</t>
  </si>
  <si>
    <t>891530000000217001</t>
  </si>
  <si>
    <t>8900000090000630</t>
  </si>
  <si>
    <t>891530000000217101</t>
  </si>
  <si>
    <t>8900000090000631</t>
  </si>
  <si>
    <t>891530000000217201</t>
  </si>
  <si>
    <t>8900000090000632</t>
  </si>
  <si>
    <t>891530000000217301</t>
  </si>
  <si>
    <t>8900000090000633</t>
  </si>
  <si>
    <t>891530000000217401</t>
  </si>
  <si>
    <t>8900000090000634</t>
  </si>
  <si>
    <t>891530000000217501</t>
  </si>
  <si>
    <t>8900000090000635</t>
  </si>
  <si>
    <t>891530000000217601</t>
  </si>
  <si>
    <t>8900000090000636</t>
  </si>
  <si>
    <t>891530000000217701</t>
  </si>
  <si>
    <t>8900000090000637</t>
  </si>
  <si>
    <t>891530000000217801</t>
  </si>
  <si>
    <t>8900000090000638</t>
  </si>
  <si>
    <t>891530000000217901</t>
  </si>
  <si>
    <t>8900000090000639</t>
  </si>
  <si>
    <t>891530000000218001</t>
  </si>
  <si>
    <t>8900000090000640</t>
  </si>
  <si>
    <t>891530000000218101</t>
  </si>
  <si>
    <t>8900000090000641</t>
  </si>
  <si>
    <t>891530000000218201</t>
  </si>
  <si>
    <t>8900000090000642</t>
  </si>
  <si>
    <t>891530000000218301</t>
  </si>
  <si>
    <t>8900000090000643</t>
  </si>
  <si>
    <t>891530000000218401</t>
  </si>
  <si>
    <t>8900000090000644</t>
  </si>
  <si>
    <t>891530000000218501</t>
  </si>
  <si>
    <t>8900000090000645</t>
  </si>
  <si>
    <t>891530000000218601</t>
  </si>
  <si>
    <t>8900000090000646</t>
  </si>
  <si>
    <t>891530000000218701</t>
  </si>
  <si>
    <t>8900000090000647</t>
  </si>
  <si>
    <t>891530000000218801</t>
  </si>
  <si>
    <t>8900000090000648</t>
  </si>
  <si>
    <t>891530000000218901</t>
  </si>
  <si>
    <t>8900000090000649</t>
  </si>
  <si>
    <t>891530000000219001</t>
  </si>
  <si>
    <t>8900000090000650</t>
  </si>
  <si>
    <t>891530000000219101</t>
  </si>
  <si>
    <t>8915300000002109</t>
  </si>
  <si>
    <t>8915300000002110</t>
  </si>
  <si>
    <t>8915300000002112</t>
  </si>
  <si>
    <t>8915300000002113</t>
  </si>
  <si>
    <t>8915300000002114</t>
  </si>
  <si>
    <t>8915300000002115</t>
  </si>
  <si>
    <t>8915300000002116</t>
  </si>
  <si>
    <t>8915300000002139</t>
  </si>
  <si>
    <t>8915300000002140</t>
  </si>
  <si>
    <t>8915300000002141</t>
  </si>
  <si>
    <t>8915300000002142</t>
  </si>
  <si>
    <t>8915300000002143</t>
  </si>
  <si>
    <t>8915300000002144</t>
  </si>
  <si>
    <t>8915300000002145</t>
  </si>
  <si>
    <t>8915300000002146</t>
  </si>
  <si>
    <t>8915300000002147</t>
  </si>
  <si>
    <t>8915300000002148</t>
  </si>
  <si>
    <t>8915300000002149</t>
  </si>
  <si>
    <t>8915300000002150</t>
  </si>
  <si>
    <t>8915300000002151</t>
  </si>
  <si>
    <t>8915300000002152</t>
  </si>
  <si>
    <t>8915300000002153</t>
  </si>
  <si>
    <t>8915300000002154</t>
  </si>
  <si>
    <t>8915300000002155</t>
  </si>
  <si>
    <t>8915300000002156</t>
  </si>
  <si>
    <t>8915300000002157</t>
  </si>
  <si>
    <t>8915300000002158</t>
  </si>
  <si>
    <t>8915300000002159</t>
  </si>
  <si>
    <t>8915300000002160</t>
  </si>
  <si>
    <t>8915300000002161</t>
  </si>
  <si>
    <t>8915300000002162</t>
  </si>
  <si>
    <t>8915300000002163</t>
  </si>
  <si>
    <t>8915300000002164</t>
  </si>
  <si>
    <t>8915300000002165</t>
  </si>
  <si>
    <t>8915300000002166</t>
  </si>
  <si>
    <t>8915300000002167</t>
  </si>
  <si>
    <t>8915300000002168</t>
  </si>
  <si>
    <t>8915300000002169</t>
  </si>
  <si>
    <t>8915300000002170</t>
  </si>
  <si>
    <t>8915300000002171</t>
  </si>
  <si>
    <t>8915300000002172</t>
  </si>
  <si>
    <t>8915300000002173</t>
  </si>
  <si>
    <t>8915300000002174</t>
  </si>
  <si>
    <t>8915300000002175</t>
  </si>
  <si>
    <t>8915300000002176</t>
  </si>
  <si>
    <t>8915300000002177</t>
  </si>
  <si>
    <t>8915300000002178</t>
  </si>
  <si>
    <t>8915300000002179</t>
  </si>
  <si>
    <t>8915300000002180</t>
  </si>
  <si>
    <t>8915300000002181</t>
  </si>
  <si>
    <t>8915300000002182</t>
  </si>
  <si>
    <t>8915300000002183</t>
  </si>
  <si>
    <t>8915300000002184</t>
  </si>
  <si>
    <t>8915300000002185</t>
  </si>
  <si>
    <t>8915300000002186</t>
  </si>
  <si>
    <t>8915300000002187</t>
  </si>
  <si>
    <t>8915300000002188</t>
  </si>
  <si>
    <t>8915300000002189</t>
  </si>
  <si>
    <t>8915300000002190</t>
  </si>
  <si>
    <t>8915300000002191</t>
  </si>
  <si>
    <t>분해 보상 아이템 이름</t>
    <phoneticPr fontId="2" type="noConversion"/>
  </si>
  <si>
    <t>보상 아이템 ProductID</t>
    <phoneticPr fontId="2" type="noConversion"/>
  </si>
  <si>
    <t>보상 아이템 ItemID</t>
    <phoneticPr fontId="2" type="noConversion"/>
  </si>
  <si>
    <t>보상 아이템 GoodsID</t>
    <phoneticPr fontId="2" type="noConversion"/>
  </si>
  <si>
    <t>* 탄생석 조각으로는 메르헨 작물을 업그레이드 시킬 수 없다.</t>
    <phoneticPr fontId="2" type="noConversion"/>
  </si>
  <si>
    <t>그달의 씨앗 확률</t>
    <phoneticPr fontId="2" type="noConversion"/>
  </si>
  <si>
    <t>그달의 작물 확률</t>
    <phoneticPr fontId="2" type="noConversion"/>
  </si>
  <si>
    <t>동화 나라 환상 마법 버프 (4단계)</t>
    <phoneticPr fontId="2" type="noConversion"/>
  </si>
  <si>
    <t>행운석</t>
    <phoneticPr fontId="2" type="noConversion"/>
  </si>
  <si>
    <t>총합</t>
    <phoneticPr fontId="2" type="noConversion"/>
  </si>
  <si>
    <t>분해 시 리워드 번호</t>
  </si>
  <si>
    <t>탄생석</t>
    <phoneticPr fontId="2" type="noConversion"/>
  </si>
  <si>
    <t>갤럭시</t>
    <phoneticPr fontId="2" type="noConversion"/>
  </si>
  <si>
    <t>블루오션/몬스터</t>
    <phoneticPr fontId="2" type="noConversion"/>
  </si>
  <si>
    <t>메르헨</t>
    <phoneticPr fontId="2" type="noConversion"/>
  </si>
  <si>
    <t>탄생석 씨앗 분해 보상 랜덤 박스</t>
  </si>
  <si>
    <t>갤럭시 씨앗 분해 보상 랜덤 박스</t>
  </si>
  <si>
    <t>블루오션 씨앗 분해 보상 랜덤 박스</t>
  </si>
  <si>
    <t>메르헨 씨앗 분해 보상 랜덤 박스</t>
  </si>
  <si>
    <t>분해 시 아이템 이름</t>
    <phoneticPr fontId="2" type="noConversion"/>
  </si>
  <si>
    <t>8900000090000557</t>
    <phoneticPr fontId="2" type="noConversion"/>
  </si>
  <si>
    <t>8900000090000558</t>
    <phoneticPr fontId="2" type="noConversion"/>
  </si>
  <si>
    <t>8900000090000559</t>
    <phoneticPr fontId="2" type="noConversion"/>
  </si>
  <si>
    <t>8900000090000560</t>
    <phoneticPr fontId="2" type="noConversion"/>
  </si>
  <si>
    <t>890010000000000101</t>
    <phoneticPr fontId="2" type="noConversion"/>
  </si>
  <si>
    <t>890020000000000101</t>
    <phoneticPr fontId="2" type="noConversion"/>
  </si>
  <si>
    <t>890030000000000101</t>
    <phoneticPr fontId="2" type="noConversion"/>
  </si>
  <si>
    <t>890040000000000101</t>
    <phoneticPr fontId="2" type="noConversion"/>
  </si>
  <si>
    <t>8900100000000001</t>
    <phoneticPr fontId="2" type="noConversion"/>
  </si>
  <si>
    <t>8900200000000001</t>
    <phoneticPr fontId="2" type="noConversion"/>
  </si>
  <si>
    <t>8900300000000001</t>
    <phoneticPr fontId="2" type="noConversion"/>
  </si>
  <si>
    <t>8900400000000001</t>
    <phoneticPr fontId="2" type="noConversion"/>
  </si>
  <si>
    <t>ProductID</t>
    <phoneticPr fontId="2" type="noConversion"/>
  </si>
  <si>
    <t>GoodsID</t>
    <phoneticPr fontId="2" type="noConversion"/>
  </si>
  <si>
    <t>ItemID</t>
    <phoneticPr fontId="2" type="noConversion"/>
  </si>
  <si>
    <t>메르헨</t>
    <phoneticPr fontId="2" type="noConversion"/>
  </si>
  <si>
    <t>씨앗 분해 시 얻는 아이템</t>
    <phoneticPr fontId="2" type="noConversion"/>
  </si>
  <si>
    <t>★★★ %var1님께서 갤럭시 씨앗 분해로 메르헨 씨앗을 2개 획득하셨습니다. ★★★</t>
  </si>
  <si>
    <t>★★★ %var1님께서 메르헨 씨앗 분해로 블루오션/몬스터 씨앗을 5개 획득하셨습니다. ★★★</t>
  </si>
  <si>
    <t>★★★ %var1님께서 블루오션/몬스터 씨앗 분해로 갤럭시 씨앗을 5개 획득하셨습니다. ★★★</t>
  </si>
  <si>
    <t>★★★ %var1님께서 블루오션/몬스터 씨앗 분해로 탄생석 씨앗을 10개 획득하셨습니다. ★★★</t>
  </si>
  <si>
    <t>★★★ %var1님께서 블루오션/몬스터 씨앗 분해로 메르헨 씨앗을 획득하셨습니다. ★★★</t>
  </si>
  <si>
    <t>★★★ %var1님께서 블루오션/몬스터 씨앗 분해로 메르헨 씨앗을 2개 획득하셨습니다. ★★★</t>
  </si>
  <si>
    <t>★★★ %var1님께서 갤럭시 씨앗 분해로 탄생석 씨앗을 5개 획득하셨습니다. ★★★</t>
  </si>
  <si>
    <t>★★★ %var1님께서 갤럭시 씨앗 분해로 탄생석 씨앗을 6개 획득하셨습니다. ★★★</t>
  </si>
  <si>
    <t>★★★ %var1님께서 갤럭시 씨앗 분해로 탄생석 씨앗을 10개 획득하셨습니다. ★★★</t>
  </si>
  <si>
    <t>★★★ %var1님께서 갤럭시 씨앗 분해로 블루오션/몬스터 씨앗을 획득하셨습니다. ★★★</t>
  </si>
  <si>
    <t>★★★ %var1님께서 갤럭시 씨앗 분해로 블루오션/몬스터 씨앗을 2개 획득하셨습니다. ★★★</t>
  </si>
  <si>
    <t>★★★ %var1님께서 갤럭시 씨앗 분해로 메르헨 씨앗을 획득하셨습니다. ★★★</t>
  </si>
  <si>
    <t>★★★ %var1님께서 탄생석 씨앗 분해로 탄생석 씨앗을 5개 획득하셨습니다. ★★★</t>
  </si>
  <si>
    <t>★★★ %var1님께서 탄생석 씨앗 분해로 탄생석 씨앗을 10개 획득하셨습니다. ★★★</t>
  </si>
  <si>
    <t>★★★ %var1님께서 탄생석 씨앗 분해로 갤럭시 씨앗을 획득하셨습니다. ★★★</t>
  </si>
  <si>
    <t>★★★ %var1님께서 탄생석 씨앗 분해로 갤럭시 씨앗을 2개획득하셨습니다. ★★★</t>
  </si>
  <si>
    <t>★★★ %var1님께서 탄생석 씨앗 분해로 블루오션/몬스터 씨앗을 획득하셨습니다. ★★★</t>
  </si>
  <si>
    <t>★★★ %var1님께서 탄생석 씨앗 분해로 블루오션/몬스터 씨앗을 2개 획득하셨습니다. ★★★</t>
  </si>
  <si>
    <t>★★★ %var1님께서 탄생석 씨앗 분해로 메르헨 씨앗을 획득하셨습니다. ★★★</t>
  </si>
  <si>
    <t>★★★ %var1님께서 탄생석 씨앗 분해로 메르헨 씨앗을 2개 획득하셨습니다. ★★★</t>
  </si>
  <si>
    <t>메시지</t>
    <phoneticPr fontId="2" type="noConversion"/>
  </si>
  <si>
    <t>ID</t>
    <phoneticPr fontId="2" type="noConversion"/>
  </si>
  <si>
    <t>메시지 내용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</si>
  <si>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</si>
  <si>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</si>
  <si>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</si>
  <si>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씨앗 분해 시 나오는 메시지 내용</t>
    <phoneticPr fontId="2" type="noConversion"/>
  </si>
  <si>
    <t>탄생석 이하 작물</t>
    <phoneticPr fontId="2" type="noConversion"/>
  </si>
  <si>
    <t>행성석</t>
    <phoneticPr fontId="2" type="noConversion"/>
  </si>
  <si>
    <t>스.행성석</t>
    <phoneticPr fontId="2" type="noConversion"/>
  </si>
  <si>
    <t>스.갤럭시.홀로그램</t>
    <phoneticPr fontId="2" type="noConversion"/>
  </si>
  <si>
    <t>블루오션/몬스터</t>
    <phoneticPr fontId="2" type="noConversion"/>
  </si>
  <si>
    <t>스페셜 메르헨</t>
    <phoneticPr fontId="2" type="noConversion"/>
  </si>
  <si>
    <t>스페셜 메르헨 +</t>
    <phoneticPr fontId="2" type="noConversion"/>
  </si>
  <si>
    <t>메르헨 씨앗 확률</t>
    <phoneticPr fontId="2" type="noConversion"/>
  </si>
  <si>
    <t>갤럭시,갤럭시홀로그램</t>
    <phoneticPr fontId="2" type="noConversion"/>
  </si>
  <si>
    <t>메르헨.북, 메르헨</t>
    <phoneticPr fontId="2" type="noConversion"/>
  </si>
  <si>
    <t>* 스페셜 메르헨 +의 경우 메르헨.북, 메르헨, 스페셜 메르헨 보다 2배 더 높은 확률로 메르헨 씨앗을 얻을 수 있다.</t>
    <phoneticPr fontId="2" type="noConversion"/>
  </si>
  <si>
    <t>* 스페셜 갤럭시 홀로그램의 경우 메르헨 외 일반 다른 작물보다 2배 더 높은 확률로 메르헨 씨앗을 얻을 수 있다.</t>
    <phoneticPr fontId="2" type="noConversion"/>
  </si>
  <si>
    <t>* 메르헨 작물은 그외 작물보다 메르헨 씨앗을 얻을 확률이 더 높다.</t>
    <phoneticPr fontId="2" type="noConversion"/>
  </si>
  <si>
    <t>* 동화 나라 환상 마법 버프의 경우 각 단계별로 아래와 같이 업그레이드 확률을 올려준다.</t>
    <phoneticPr fontId="2" type="noConversion"/>
  </si>
  <si>
    <t>4단계 : 3%</t>
    <phoneticPr fontId="2" type="noConversion"/>
  </si>
  <si>
    <t>3단계 : 2.5%</t>
    <phoneticPr fontId="2" type="noConversion"/>
  </si>
  <si>
    <t>2단계 : 1.5%</t>
    <phoneticPr fontId="2" type="noConversion"/>
  </si>
  <si>
    <t>1단계 : 1%</t>
    <phoneticPr fontId="2" type="noConversion"/>
  </si>
  <si>
    <t>* 행운석의 경우 메르헨 작물 업그레이드 시 기존 1.5% 에서 1%로 업그레이드 확률을 올려주는 정도가 내려갔다.</t>
    <phoneticPr fontId="2" type="noConversion"/>
  </si>
  <si>
    <t>탄생석 씨앗 1개 분해 시</t>
    <phoneticPr fontId="2" type="noConversion"/>
  </si>
  <si>
    <t>갤럭시 씨앗 1개 분해 시</t>
    <phoneticPr fontId="2" type="noConversion"/>
  </si>
  <si>
    <t>블루오션 몬스터 씨앗 1개 분해 시</t>
    <phoneticPr fontId="2" type="noConversion"/>
  </si>
  <si>
    <t>메르헨 씨앗 1개 분해 시</t>
  </si>
  <si>
    <t>블루오션 작물 분해 보상 랜덤 박스</t>
    <phoneticPr fontId="2" type="noConversion"/>
  </si>
  <si>
    <t>홀로그램 작물 분해 보상 랜덤 박스</t>
    <phoneticPr fontId="2" type="noConversion"/>
  </si>
  <si>
    <t>*황도 12궁, 판도라, 크리스마스트리, 초코 열매, 사탕열매, 금/은/동 장미, 크리스탈 말, 생명의 별 벚꽃/나비, 설레는 인연, 마음의 표현, 사랑의 결실 작물을 분해 할 경우 분해 포인트가 올라가지 않는다.</t>
    <phoneticPr fontId="2" type="noConversion"/>
  </si>
  <si>
    <t>갤럭시 홀로그램 작물 분해 보상 랜덤 박스</t>
  </si>
  <si>
    <t>800000539</t>
    <phoneticPr fontId="2" type="noConversion"/>
  </si>
  <si>
    <t>블루오션 작물 분해 보상 랜덤 박스</t>
  </si>
  <si>
    <t>800000541</t>
    <phoneticPr fontId="2" type="noConversion"/>
  </si>
  <si>
    <t>메르헨 이야기 작물 분해 보상 랜덤 박스</t>
    <phoneticPr fontId="2" type="noConversion"/>
  </si>
  <si>
    <t>800000542</t>
    <phoneticPr fontId="2" type="noConversion"/>
  </si>
  <si>
    <t>메르헨 작물 분해 보상 랜덤 박스</t>
    <phoneticPr fontId="2" type="noConversion"/>
  </si>
  <si>
    <t>스페셜 메르헨 작물 분해 보상 랜덤 박스</t>
    <phoneticPr fontId="2" type="noConversion"/>
  </si>
  <si>
    <t>800000535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</si>
</sst>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%"/>
    <numFmt numFmtId="177" formatCode="0.0000_);[Red]\(0.0000\)"/>
    <numFmt numFmtId="178" formatCode="0.000000%"/>
    <numFmt numFmtId="179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0" tint="-0.249977111117893"/>
      <name val="맑은 고딕"/>
      <family val="2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9F793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0" fontId="4" fillId="8" borderId="4" xfId="0" applyFont="1" applyFill="1" applyBorder="1">
      <alignment vertical="center"/>
    </xf>
    <xf numFmtId="0" fontId="4" fillId="8" borderId="5" xfId="0" applyFont="1" applyFill="1" applyBorder="1">
      <alignment vertical="center"/>
    </xf>
    <xf numFmtId="10" fontId="4" fillId="0" borderId="1" xfId="1" applyNumberFormat="1" applyFont="1" applyBorder="1">
      <alignment vertical="center"/>
    </xf>
    <xf numFmtId="10" fontId="4" fillId="0" borderId="2" xfId="1" applyNumberFormat="1" applyFont="1" applyBorder="1">
      <alignment vertical="center"/>
    </xf>
    <xf numFmtId="10" fontId="4" fillId="0" borderId="6" xfId="1" applyNumberFormat="1" applyFont="1" applyBorder="1">
      <alignment vertical="center"/>
    </xf>
    <xf numFmtId="10" fontId="4" fillId="0" borderId="7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0" fontId="4" fillId="8" borderId="6" xfId="0" applyFont="1" applyFill="1" applyBorder="1">
      <alignment vertical="center"/>
    </xf>
    <xf numFmtId="10" fontId="4" fillId="0" borderId="8" xfId="1" applyNumberFormat="1" applyFont="1" applyBorder="1">
      <alignment vertical="center"/>
    </xf>
    <xf numFmtId="0" fontId="5" fillId="6" borderId="0" xfId="0" applyFont="1" applyFill="1" applyAlignment="1">
      <alignment vertical="center"/>
    </xf>
    <xf numFmtId="10" fontId="6" fillId="0" borderId="6" xfId="1" applyNumberFormat="1" applyFont="1" applyBorder="1">
      <alignment vertical="center"/>
    </xf>
    <xf numFmtId="10" fontId="6" fillId="0" borderId="7" xfId="1" applyNumberFormat="1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4" fillId="8" borderId="11" xfId="0" applyFont="1" applyFill="1" applyBorder="1">
      <alignment vertical="center"/>
    </xf>
    <xf numFmtId="0" fontId="4" fillId="7" borderId="11" xfId="0" applyFont="1" applyFill="1" applyBorder="1">
      <alignment vertical="center"/>
    </xf>
    <xf numFmtId="2" fontId="4" fillId="0" borderId="10" xfId="1" applyNumberFormat="1" applyFont="1" applyBorder="1">
      <alignment vertical="center"/>
    </xf>
    <xf numFmtId="0" fontId="4" fillId="9" borderId="11" xfId="0" applyFont="1" applyFill="1" applyBorder="1">
      <alignment vertical="center"/>
    </xf>
    <xf numFmtId="10" fontId="6" fillId="9" borderId="10" xfId="1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2" fontId="4" fillId="10" borderId="10" xfId="1" applyNumberFormat="1" applyFont="1" applyFill="1" applyBorder="1">
      <alignment vertical="center"/>
    </xf>
    <xf numFmtId="0" fontId="4" fillId="9" borderId="12" xfId="0" applyFont="1" applyFill="1" applyBorder="1">
      <alignment vertical="center"/>
    </xf>
    <xf numFmtId="10" fontId="6" fillId="9" borderId="3" xfId="1" applyNumberFormat="1" applyFont="1" applyFill="1" applyBorder="1">
      <alignment vertical="center"/>
    </xf>
    <xf numFmtId="0" fontId="4" fillId="7" borderId="12" xfId="0" applyFont="1" applyFill="1" applyBorder="1">
      <alignment vertical="center"/>
    </xf>
    <xf numFmtId="2" fontId="4" fillId="0" borderId="3" xfId="1" applyNumberFormat="1" applyFont="1" applyBorder="1">
      <alignment vertical="center"/>
    </xf>
    <xf numFmtId="0" fontId="4" fillId="8" borderId="12" xfId="0" applyFont="1" applyFill="1" applyBorder="1">
      <alignment vertical="center"/>
    </xf>
    <xf numFmtId="0" fontId="4" fillId="9" borderId="9" xfId="0" applyFont="1" applyFill="1" applyBorder="1">
      <alignment vertical="center"/>
    </xf>
    <xf numFmtId="10" fontId="6" fillId="9" borderId="2" xfId="1" applyNumberFormat="1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8" borderId="9" xfId="0" applyFont="1" applyFill="1" applyBorder="1">
      <alignment vertical="center"/>
    </xf>
    <xf numFmtId="2" fontId="7" fillId="0" borderId="10" xfId="1" applyNumberFormat="1" applyFont="1" applyBorder="1">
      <alignment vertical="center"/>
    </xf>
    <xf numFmtId="2" fontId="7" fillId="0" borderId="2" xfId="1" applyNumberFormat="1" applyFont="1" applyBorder="1">
      <alignment vertical="center"/>
    </xf>
    <xf numFmtId="0" fontId="4" fillId="7" borderId="13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4" fillId="7" borderId="15" xfId="0" applyFont="1" applyFill="1" applyBorder="1">
      <alignment vertical="center"/>
    </xf>
    <xf numFmtId="0" fontId="4" fillId="7" borderId="16" xfId="0" applyFont="1" applyFill="1" applyBorder="1">
      <alignment vertical="center"/>
    </xf>
    <xf numFmtId="0" fontId="4" fillId="7" borderId="17" xfId="0" applyFont="1" applyFill="1" applyBorder="1">
      <alignment vertical="center"/>
    </xf>
    <xf numFmtId="0" fontId="4" fillId="7" borderId="18" xfId="0" applyFont="1" applyFill="1" applyBorder="1">
      <alignment vertical="center"/>
    </xf>
    <xf numFmtId="0" fontId="4" fillId="10" borderId="17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7" borderId="6" xfId="0" applyFont="1" applyFill="1" applyBorder="1">
      <alignment vertical="center"/>
    </xf>
    <xf numFmtId="10" fontId="4" fillId="0" borderId="21" xfId="1" applyNumberFormat="1" applyFont="1" applyBorder="1">
      <alignment vertical="center"/>
    </xf>
    <xf numFmtId="10" fontId="4" fillId="0" borderId="22" xfId="1" applyNumberFormat="1" applyFont="1" applyBorder="1">
      <alignment vertical="center"/>
    </xf>
    <xf numFmtId="10" fontId="6" fillId="0" borderId="24" xfId="1" applyNumberFormat="1" applyFont="1" applyBorder="1">
      <alignment vertical="center"/>
    </xf>
    <xf numFmtId="2" fontId="7" fillId="0" borderId="25" xfId="1" applyNumberFormat="1" applyFont="1" applyBorder="1">
      <alignment vertical="center"/>
    </xf>
    <xf numFmtId="2" fontId="4" fillId="0" borderId="25" xfId="1" applyNumberFormat="1" applyFont="1" applyBorder="1">
      <alignment vertical="center"/>
    </xf>
    <xf numFmtId="2" fontId="4" fillId="9" borderId="23" xfId="1" applyNumberFormat="1" applyFont="1" applyFill="1" applyBorder="1">
      <alignment vertical="center"/>
    </xf>
    <xf numFmtId="2" fontId="4" fillId="9" borderId="26" xfId="1" applyNumberFormat="1" applyFont="1" applyFill="1" applyBorder="1">
      <alignment vertical="center"/>
    </xf>
    <xf numFmtId="2" fontId="4" fillId="9" borderId="25" xfId="1" applyNumberFormat="1" applyFont="1" applyFill="1" applyBorder="1">
      <alignment vertical="center"/>
    </xf>
    <xf numFmtId="10" fontId="4" fillId="0" borderId="24" xfId="1" applyNumberFormat="1" applyFont="1" applyBorder="1">
      <alignment vertical="center"/>
    </xf>
    <xf numFmtId="2" fontId="7" fillId="0" borderId="23" xfId="1" applyNumberFormat="1" applyFont="1" applyBorder="1">
      <alignment vertical="center"/>
    </xf>
    <xf numFmtId="2" fontId="4" fillId="0" borderId="26" xfId="1" applyNumberFormat="1" applyFont="1" applyBorder="1">
      <alignment vertical="center"/>
    </xf>
    <xf numFmtId="0" fontId="3" fillId="0" borderId="0" xfId="0" applyFont="1" applyFill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0" fontId="3" fillId="3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3" borderId="0" xfId="0" applyNumberFormat="1" applyFont="1" applyFill="1" applyAlignment="1">
      <alignment horizontal="center"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8" fillId="0" borderId="0" xfId="0" applyFont="1">
      <alignment vertical="center"/>
    </xf>
    <xf numFmtId="0" fontId="5" fillId="6" borderId="27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5" fillId="6" borderId="28" xfId="0" applyFont="1" applyFill="1" applyBorder="1" applyAlignment="1">
      <alignment vertical="center"/>
    </xf>
    <xf numFmtId="0" fontId="4" fillId="10" borderId="18" xfId="0" applyFont="1" applyFill="1" applyBorder="1">
      <alignment vertical="center"/>
    </xf>
    <xf numFmtId="2" fontId="4" fillId="10" borderId="3" xfId="1" applyNumberFormat="1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1" borderId="0" xfId="0" applyFont="1" applyFill="1">
      <alignment vertical="center"/>
    </xf>
    <xf numFmtId="0" fontId="4" fillId="11" borderId="0" xfId="0" applyFont="1" applyFill="1" applyBorder="1">
      <alignment vertical="center"/>
    </xf>
    <xf numFmtId="176" fontId="4" fillId="11" borderId="38" xfId="1" applyNumberFormat="1" applyFont="1" applyFill="1" applyBorder="1">
      <alignment vertical="center"/>
    </xf>
    <xf numFmtId="176" fontId="4" fillId="11" borderId="39" xfId="1" applyNumberFormat="1" applyFont="1" applyFill="1" applyBorder="1">
      <alignment vertical="center"/>
    </xf>
    <xf numFmtId="10" fontId="4" fillId="11" borderId="39" xfId="1" applyNumberFormat="1" applyFont="1" applyFill="1" applyBorder="1">
      <alignment vertical="center"/>
    </xf>
    <xf numFmtId="0" fontId="3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10" fontId="3" fillId="11" borderId="0" xfId="1" applyNumberFormat="1" applyFont="1" applyFill="1">
      <alignment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0" fontId="3" fillId="11" borderId="1" xfId="1" applyNumberFormat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9" fillId="11" borderId="38" xfId="0" applyFont="1" applyFill="1" applyBorder="1" applyAlignment="1">
      <alignment horizontal="center" vertical="center"/>
    </xf>
    <xf numFmtId="0" fontId="9" fillId="11" borderId="39" xfId="0" applyFont="1" applyFill="1" applyBorder="1" applyAlignment="1">
      <alignment horizontal="center" vertical="center"/>
    </xf>
    <xf numFmtId="0" fontId="3" fillId="11" borderId="39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11" borderId="52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1" xfId="0" applyFont="1" applyFill="1" applyBorder="1" applyAlignment="1">
      <alignment horizontal="center" vertical="center" wrapText="1"/>
    </xf>
    <xf numFmtId="9" fontId="9" fillId="11" borderId="4" xfId="1" applyNumberFormat="1" applyFont="1" applyFill="1" applyBorder="1" applyAlignment="1">
      <alignment horizontal="center" vertical="center"/>
    </xf>
    <xf numFmtId="9" fontId="9" fillId="11" borderId="19" xfId="1" applyNumberFormat="1" applyFont="1" applyFill="1" applyBorder="1" applyAlignment="1">
      <alignment horizontal="center" vertical="center"/>
    </xf>
    <xf numFmtId="9" fontId="9" fillId="11" borderId="9" xfId="1" applyNumberFormat="1" applyFont="1" applyFill="1" applyBorder="1" applyAlignment="1">
      <alignment horizontal="center" vertical="center"/>
    </xf>
    <xf numFmtId="9" fontId="9" fillId="11" borderId="5" xfId="1" applyNumberFormat="1" applyFont="1" applyFill="1" applyBorder="1" applyAlignment="1">
      <alignment horizontal="center" vertical="center"/>
    </xf>
    <xf numFmtId="9" fontId="9" fillId="11" borderId="12" xfId="1" applyNumberFormat="1" applyFont="1" applyFill="1" applyBorder="1" applyAlignment="1">
      <alignment horizontal="center" vertical="center"/>
    </xf>
    <xf numFmtId="9" fontId="9" fillId="11" borderId="11" xfId="1" applyNumberFormat="1" applyFont="1" applyFill="1" applyBorder="1" applyAlignment="1">
      <alignment horizontal="center" vertical="center"/>
    </xf>
    <xf numFmtId="9" fontId="3" fillId="11" borderId="4" xfId="1" applyNumberFormat="1" applyFont="1" applyFill="1" applyBorder="1" applyAlignment="1">
      <alignment horizontal="center" vertical="center"/>
    </xf>
    <xf numFmtId="9" fontId="3" fillId="11" borderId="19" xfId="1" applyNumberFormat="1" applyFont="1" applyFill="1" applyBorder="1" applyAlignment="1">
      <alignment horizontal="center" vertical="center"/>
    </xf>
    <xf numFmtId="9" fontId="3" fillId="11" borderId="5" xfId="1" applyNumberFormat="1" applyFont="1" applyFill="1" applyBorder="1" applyAlignment="1">
      <alignment horizontal="center" vertical="center"/>
    </xf>
    <xf numFmtId="9" fontId="9" fillId="11" borderId="6" xfId="1" applyNumberFormat="1" applyFont="1" applyFill="1" applyBorder="1" applyAlignment="1">
      <alignment horizontal="center" vertical="center"/>
    </xf>
    <xf numFmtId="9" fontId="9" fillId="11" borderId="1" xfId="1" applyNumberFormat="1" applyFont="1" applyFill="1" applyBorder="1" applyAlignment="1">
      <alignment horizontal="center" vertical="center"/>
    </xf>
    <xf numFmtId="9" fontId="9" fillId="11" borderId="2" xfId="1" applyNumberFormat="1" applyFont="1" applyFill="1" applyBorder="1" applyAlignment="1">
      <alignment horizontal="center" vertical="center"/>
    </xf>
    <xf numFmtId="9" fontId="9" fillId="11" borderId="7" xfId="1" applyNumberFormat="1" applyFont="1" applyFill="1" applyBorder="1" applyAlignment="1">
      <alignment horizontal="center" vertical="center"/>
    </xf>
    <xf numFmtId="9" fontId="9" fillId="11" borderId="3" xfId="1" applyNumberFormat="1" applyFont="1" applyFill="1" applyBorder="1" applyAlignment="1">
      <alignment horizontal="center" vertical="center"/>
    </xf>
    <xf numFmtId="9" fontId="9" fillId="11" borderId="10" xfId="1" applyNumberFormat="1" applyFont="1" applyFill="1" applyBorder="1" applyAlignment="1">
      <alignment horizontal="center" vertical="center"/>
    </xf>
    <xf numFmtId="9" fontId="3" fillId="11" borderId="6" xfId="1" applyNumberFormat="1" applyFont="1" applyFill="1" applyBorder="1" applyAlignment="1">
      <alignment horizontal="center" vertical="center"/>
    </xf>
    <xf numFmtId="9" fontId="3" fillId="11" borderId="1" xfId="1" applyNumberFormat="1" applyFont="1" applyFill="1" applyBorder="1" applyAlignment="1">
      <alignment horizontal="center" vertical="center"/>
    </xf>
    <xf numFmtId="9" fontId="3" fillId="11" borderId="7" xfId="1" applyNumberFormat="1" applyFont="1" applyFill="1" applyBorder="1" applyAlignment="1">
      <alignment horizontal="center" vertical="center"/>
    </xf>
    <xf numFmtId="9" fontId="3" fillId="11" borderId="2" xfId="1" applyNumberFormat="1" applyFont="1" applyFill="1" applyBorder="1" applyAlignment="1">
      <alignment horizontal="center" vertical="center"/>
    </xf>
    <xf numFmtId="9" fontId="3" fillId="11" borderId="3" xfId="1" applyNumberFormat="1" applyFont="1" applyFill="1" applyBorder="1" applyAlignment="1">
      <alignment horizontal="center" vertical="center"/>
    </xf>
    <xf numFmtId="9" fontId="3" fillId="11" borderId="10" xfId="1" applyNumberFormat="1" applyFont="1" applyFill="1" applyBorder="1" applyAlignment="1">
      <alignment horizontal="center" vertical="center"/>
    </xf>
    <xf numFmtId="9" fontId="9" fillId="11" borderId="8" xfId="1" applyNumberFormat="1" applyFont="1" applyFill="1" applyBorder="1" applyAlignment="1">
      <alignment horizontal="center" vertical="center"/>
    </xf>
    <xf numFmtId="9" fontId="9" fillId="11" borderId="31" xfId="1" applyNumberFormat="1" applyFont="1" applyFill="1" applyBorder="1" applyAlignment="1">
      <alignment horizontal="center" vertical="center"/>
    </xf>
    <xf numFmtId="9" fontId="9" fillId="11" borderId="51" xfId="1" applyNumberFormat="1" applyFont="1" applyFill="1" applyBorder="1" applyAlignment="1">
      <alignment horizontal="center" vertical="center"/>
    </xf>
    <xf numFmtId="9" fontId="9" fillId="11" borderId="32" xfId="1" applyNumberFormat="1" applyFont="1" applyFill="1" applyBorder="1" applyAlignment="1">
      <alignment horizontal="center" vertical="center"/>
    </xf>
    <xf numFmtId="9" fontId="9" fillId="11" borderId="49" xfId="1" applyNumberFormat="1" applyFont="1" applyFill="1" applyBorder="1" applyAlignment="1">
      <alignment horizontal="center" vertical="center"/>
    </xf>
    <xf numFmtId="9" fontId="9" fillId="11" borderId="50" xfId="1" applyNumberFormat="1" applyFont="1" applyFill="1" applyBorder="1" applyAlignment="1">
      <alignment horizontal="center" vertical="center"/>
    </xf>
    <xf numFmtId="9" fontId="3" fillId="11" borderId="31" xfId="1" applyNumberFormat="1" applyFont="1" applyFill="1" applyBorder="1" applyAlignment="1">
      <alignment horizontal="center" vertical="center"/>
    </xf>
    <xf numFmtId="9" fontId="3" fillId="11" borderId="32" xfId="1" applyNumberFormat="1" applyFont="1" applyFill="1" applyBorder="1" applyAlignment="1">
      <alignment horizontal="center" vertical="center"/>
    </xf>
    <xf numFmtId="9" fontId="9" fillId="11" borderId="52" xfId="1" applyNumberFormat="1" applyFont="1" applyFill="1" applyBorder="1" applyAlignment="1">
      <alignment horizontal="center" vertical="center"/>
    </xf>
    <xf numFmtId="9" fontId="9" fillId="11" borderId="30" xfId="1" applyNumberFormat="1" applyFont="1" applyFill="1" applyBorder="1" applyAlignment="1">
      <alignment horizontal="center" vertical="center"/>
    </xf>
    <xf numFmtId="9" fontId="9" fillId="11" borderId="43" xfId="1" applyNumberFormat="1" applyFont="1" applyFill="1" applyBorder="1" applyAlignment="1">
      <alignment horizontal="center" vertical="center"/>
    </xf>
    <xf numFmtId="9" fontId="9" fillId="11" borderId="53" xfId="1" applyNumberFormat="1" applyFont="1" applyFill="1" applyBorder="1" applyAlignment="1">
      <alignment horizontal="center" vertical="center"/>
    </xf>
    <xf numFmtId="9" fontId="9" fillId="11" borderId="47" xfId="1" applyNumberFormat="1" applyFont="1" applyFill="1" applyBorder="1" applyAlignment="1">
      <alignment horizontal="center" vertical="center"/>
    </xf>
    <xf numFmtId="9" fontId="9" fillId="11" borderId="41" xfId="1" applyNumberFormat="1" applyFont="1" applyFill="1" applyBorder="1" applyAlignment="1">
      <alignment horizontal="center" vertical="center"/>
    </xf>
    <xf numFmtId="177" fontId="3" fillId="11" borderId="0" xfId="1" applyNumberFormat="1" applyFont="1" applyFill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0" fontId="3" fillId="11" borderId="0" xfId="1" applyNumberFormat="1" applyFont="1" applyFill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3" fillId="13" borderId="30" xfId="0" applyFont="1" applyFill="1" applyBorder="1" applyAlignment="1">
      <alignment horizontal="center" vertical="center"/>
    </xf>
    <xf numFmtId="0" fontId="3" fillId="13" borderId="53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31" xfId="0" applyFont="1" applyFill="1" applyBorder="1" applyAlignment="1">
      <alignment horizontal="center" vertical="center"/>
    </xf>
    <xf numFmtId="9" fontId="3" fillId="11" borderId="1" xfId="1" applyFont="1" applyFill="1" applyBorder="1" applyAlignment="1">
      <alignment horizontal="center" vertical="center"/>
    </xf>
    <xf numFmtId="9" fontId="3" fillId="11" borderId="19" xfId="1" applyFont="1" applyFill="1" applyBorder="1" applyAlignment="1">
      <alignment horizontal="center" vertical="center"/>
    </xf>
    <xf numFmtId="9" fontId="3" fillId="11" borderId="5" xfId="1" applyFont="1" applyFill="1" applyBorder="1" applyAlignment="1">
      <alignment horizontal="center" vertical="center"/>
    </xf>
    <xf numFmtId="9" fontId="3" fillId="11" borderId="7" xfId="1" applyFont="1" applyFill="1" applyBorder="1" applyAlignment="1">
      <alignment horizontal="center" vertical="center"/>
    </xf>
    <xf numFmtId="9" fontId="3" fillId="11" borderId="31" xfId="1" applyFont="1" applyFill="1" applyBorder="1" applyAlignment="1">
      <alignment horizontal="center" vertical="center"/>
    </xf>
    <xf numFmtId="9" fontId="3" fillId="11" borderId="32" xfId="1" applyFont="1" applyFill="1" applyBorder="1" applyAlignment="1">
      <alignment horizontal="center" vertical="center"/>
    </xf>
    <xf numFmtId="176" fontId="4" fillId="11" borderId="0" xfId="0" applyNumberFormat="1" applyFont="1" applyFill="1">
      <alignment vertical="center"/>
    </xf>
    <xf numFmtId="10" fontId="4" fillId="12" borderId="39" xfId="1" applyNumberFormat="1" applyFont="1" applyFill="1" applyBorder="1">
      <alignment vertical="center"/>
    </xf>
    <xf numFmtId="9" fontId="3" fillId="11" borderId="49" xfId="1" applyNumberFormat="1" applyFont="1" applyFill="1" applyBorder="1" applyAlignment="1">
      <alignment horizontal="center" vertical="center"/>
    </xf>
    <xf numFmtId="9" fontId="9" fillId="11" borderId="54" xfId="1" applyNumberFormat="1" applyFont="1" applyFill="1" applyBorder="1" applyAlignment="1">
      <alignment horizontal="center" vertical="center"/>
    </xf>
    <xf numFmtId="9" fontId="9" fillId="11" borderId="0" xfId="1" applyNumberFormat="1" applyFont="1" applyFill="1" applyBorder="1" applyAlignment="1">
      <alignment horizontal="center" vertical="center"/>
    </xf>
    <xf numFmtId="9" fontId="9" fillId="11" borderId="33" xfId="1" applyNumberFormat="1" applyFont="1" applyFill="1" applyBorder="1" applyAlignment="1">
      <alignment horizontal="center" vertical="center"/>
    </xf>
    <xf numFmtId="9" fontId="9" fillId="11" borderId="55" xfId="1" applyNumberFormat="1" applyFont="1" applyFill="1" applyBorder="1" applyAlignment="1">
      <alignment horizontal="center" vertical="center"/>
    </xf>
    <xf numFmtId="9" fontId="9" fillId="11" borderId="35" xfId="1" applyNumberFormat="1" applyFont="1" applyFill="1" applyBorder="1" applyAlignment="1">
      <alignment horizontal="center" vertical="center"/>
    </xf>
    <xf numFmtId="0" fontId="9" fillId="14" borderId="39" xfId="0" applyFont="1" applyFill="1" applyBorder="1" applyAlignment="1">
      <alignment horizontal="center" vertical="center"/>
    </xf>
    <xf numFmtId="0" fontId="9" fillId="14" borderId="40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9" borderId="41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left" vertical="center"/>
    </xf>
    <xf numFmtId="0" fontId="9" fillId="9" borderId="17" xfId="0" applyFont="1" applyFill="1" applyBorder="1" applyAlignment="1">
      <alignment horizontal="left" vertical="center"/>
    </xf>
    <xf numFmtId="0" fontId="9" fillId="15" borderId="0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9" borderId="41" xfId="0" applyNumberFormat="1" applyFont="1" applyFill="1" applyBorder="1" applyAlignment="1">
      <alignment horizontal="left" vertical="center"/>
    </xf>
    <xf numFmtId="49" fontId="10" fillId="9" borderId="0" xfId="0" applyNumberFormat="1" applyFont="1" applyFill="1" applyBorder="1" applyAlignment="1">
      <alignment horizontal="left" vertical="center"/>
    </xf>
    <xf numFmtId="49" fontId="10" fillId="9" borderId="17" xfId="0" applyNumberFormat="1" applyFont="1" applyFill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13" borderId="31" xfId="0" applyFont="1" applyFill="1" applyBorder="1" applyAlignment="1">
      <alignment horizontal="center" vertical="center"/>
    </xf>
    <xf numFmtId="0" fontId="13" fillId="11" borderId="0" xfId="0" applyFont="1" applyFill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6" fontId="4" fillId="11" borderId="6" xfId="1" applyNumberFormat="1" applyFont="1" applyFill="1" applyBorder="1" applyAlignment="1">
      <alignment horizontal="center" vertical="center"/>
    </xf>
    <xf numFmtId="10" fontId="4" fillId="11" borderId="1" xfId="1" applyNumberFormat="1" applyFont="1" applyFill="1" applyBorder="1" applyAlignment="1">
      <alignment horizontal="center" vertical="center"/>
    </xf>
    <xf numFmtId="10" fontId="6" fillId="11" borderId="1" xfId="1" applyNumberFormat="1" applyFont="1" applyFill="1" applyBorder="1" applyAlignment="1">
      <alignment horizontal="center" vertical="center"/>
    </xf>
    <xf numFmtId="10" fontId="4" fillId="11" borderId="6" xfId="1" applyNumberFormat="1" applyFont="1" applyFill="1" applyBorder="1" applyAlignment="1">
      <alignment horizontal="center" vertical="center"/>
    </xf>
    <xf numFmtId="10" fontId="4" fillId="12" borderId="6" xfId="1" applyNumberFormat="1" applyFont="1" applyFill="1" applyBorder="1" applyAlignment="1">
      <alignment horizontal="center" vertical="center"/>
    </xf>
    <xf numFmtId="10" fontId="4" fillId="1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11" borderId="1" xfId="0" applyNumberFormat="1" applyFont="1" applyFill="1" applyBorder="1">
      <alignment vertical="center"/>
    </xf>
    <xf numFmtId="0" fontId="14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3" fillId="2" borderId="1" xfId="0" applyFont="1" applyFill="1" applyBorder="1">
      <alignment vertical="center"/>
    </xf>
    <xf numFmtId="176" fontId="13" fillId="11" borderId="0" xfId="0" applyNumberFormat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7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0" fontId="3" fillId="2" borderId="0" xfId="1" applyNumberFormat="1" applyFont="1" applyFill="1" applyAlignment="1">
      <alignment horizontal="left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39" xfId="0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56" xfId="0" applyNumberFormat="1" applyFont="1" applyFill="1" applyBorder="1" applyAlignment="1">
      <alignment horizontal="left" vertical="center"/>
    </xf>
    <xf numFmtId="0" fontId="16" fillId="16" borderId="0" xfId="0" applyNumberFormat="1" applyFont="1" applyFill="1" applyBorder="1" applyAlignment="1">
      <alignment horizontal="left" vertical="center"/>
    </xf>
    <xf numFmtId="0" fontId="10" fillId="17" borderId="0" xfId="0" applyNumberFormat="1" applyFont="1" applyFill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9" fillId="2" borderId="57" xfId="0" applyNumberFormat="1" applyFont="1" applyFill="1" applyBorder="1" applyAlignment="1">
      <alignment horizontal="left" vertical="center"/>
    </xf>
    <xf numFmtId="49" fontId="16" fillId="16" borderId="0" xfId="0" applyNumberFormat="1" applyFont="1" applyFill="1" applyBorder="1" applyAlignment="1">
      <alignment horizontal="left" vertical="center"/>
    </xf>
    <xf numFmtId="49" fontId="10" fillId="18" borderId="0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left" vertical="center"/>
    </xf>
    <xf numFmtId="0" fontId="10" fillId="18" borderId="0" xfId="0" applyNumberFormat="1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left" vertical="center"/>
    </xf>
    <xf numFmtId="0" fontId="9" fillId="2" borderId="57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7" fillId="19" borderId="0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workbookViewId="0">
      <selection activeCell="R16" sqref="R16"/>
    </sheetView>
  </sheetViews>
  <sheetFormatPr defaultRowHeight="11.25" x14ac:dyDescent="0.3"/>
  <cols>
    <col min="1" max="1" width="2.625" style="4" customWidth="1"/>
    <col min="2" max="2" width="8.125" style="4" bestFit="1" customWidth="1"/>
    <col min="3" max="4" width="6.625" style="4" bestFit="1" customWidth="1"/>
    <col min="5" max="5" width="5.125" style="4" bestFit="1" customWidth="1"/>
    <col min="6" max="6" width="8.125" style="4" bestFit="1" customWidth="1"/>
    <col min="7" max="7" width="5.875" style="4" bestFit="1" customWidth="1"/>
    <col min="8" max="8" width="6.125" style="4" bestFit="1" customWidth="1"/>
    <col min="9" max="10" width="5.875" style="4" bestFit="1" customWidth="1"/>
    <col min="11" max="14" width="6.125" style="4" customWidth="1"/>
    <col min="15" max="15" width="8.125" style="4" bestFit="1" customWidth="1"/>
    <col min="16" max="16" width="8.625" style="4" bestFit="1" customWidth="1"/>
    <col min="17" max="17" width="9" style="4"/>
    <col min="18" max="18" width="2.625" style="4" customWidth="1"/>
    <col min="19" max="19" width="6.625" style="4" bestFit="1" customWidth="1"/>
    <col min="20" max="21" width="8.875" style="4" bestFit="1" customWidth="1"/>
    <col min="22" max="22" width="12.375" style="4" bestFit="1" customWidth="1"/>
    <col min="23" max="23" width="8.125" style="4" bestFit="1" customWidth="1"/>
    <col min="24" max="24" width="8.875" style="4" bestFit="1" customWidth="1"/>
    <col min="25" max="25" width="7.375" style="4" bestFit="1" customWidth="1"/>
    <col min="26" max="26" width="8.375" style="4" bestFit="1" customWidth="1"/>
    <col min="27" max="27" width="8.875" style="4" bestFit="1" customWidth="1"/>
    <col min="28" max="28" width="9" style="4"/>
    <col min="29" max="29" width="2.625" style="4" customWidth="1"/>
    <col min="30" max="30" width="9" style="4"/>
    <col min="31" max="31" width="10.625" style="4" bestFit="1" customWidth="1"/>
    <col min="32" max="32" width="8.125" style="4" bestFit="1" customWidth="1"/>
    <col min="33" max="33" width="9" style="4"/>
    <col min="34" max="34" width="12.5" style="4" bestFit="1" customWidth="1"/>
    <col min="35" max="35" width="5.875" style="4" bestFit="1" customWidth="1"/>
    <col min="36" max="16384" width="9" style="4"/>
  </cols>
  <sheetData>
    <row r="2" spans="1:17" ht="12" thickBot="1" x14ac:dyDescent="0.35">
      <c r="A2" s="16"/>
      <c r="B2" s="82" t="s">
        <v>19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6"/>
      <c r="O2" s="83"/>
      <c r="P2" s="83"/>
      <c r="Q2" s="83"/>
    </row>
    <row r="3" spans="1:17" x14ac:dyDescent="0.3">
      <c r="A3" s="240"/>
      <c r="B3" s="28" t="s">
        <v>9</v>
      </c>
      <c r="C3" s="49" t="s">
        <v>11</v>
      </c>
      <c r="D3" s="49" t="s">
        <v>15</v>
      </c>
      <c r="E3" s="49" t="s">
        <v>12</v>
      </c>
      <c r="F3" s="50" t="s">
        <v>13</v>
      </c>
      <c r="G3" s="28" t="s">
        <v>20</v>
      </c>
      <c r="H3" s="29" t="s">
        <v>21</v>
      </c>
      <c r="I3" s="26" t="s">
        <v>36</v>
      </c>
      <c r="J3" s="26"/>
      <c r="K3" s="36"/>
      <c r="L3" s="31"/>
      <c r="M3" s="26"/>
      <c r="N3" s="31"/>
      <c r="O3" s="84"/>
      <c r="P3" s="84"/>
      <c r="Q3" s="84"/>
    </row>
    <row r="4" spans="1:17" ht="12" thickBot="1" x14ac:dyDescent="0.35">
      <c r="A4" s="240"/>
      <c r="B4" s="13">
        <f>G6*I6 - SUM(C4:F4)</f>
        <v>0.31100700000000009</v>
      </c>
      <c r="C4" s="9">
        <v>0.02</v>
      </c>
      <c r="D4" s="15">
        <v>1E-4</v>
      </c>
      <c r="E4" s="9">
        <v>0.03</v>
      </c>
      <c r="F4" s="10">
        <v>1.4999999999999999E-2</v>
      </c>
      <c r="G4" s="17">
        <f>SUM(B4,C4,E4,F4)</f>
        <v>0.37600700000000009</v>
      </c>
      <c r="H4" s="18">
        <f>SUM(B4,D4,E4,F4)</f>
        <v>0.35610700000000006</v>
      </c>
      <c r="I4" s="27"/>
      <c r="J4" s="27"/>
      <c r="K4" s="37"/>
      <c r="L4" s="32"/>
      <c r="M4" s="27"/>
      <c r="N4" s="32"/>
      <c r="O4" s="85"/>
      <c r="P4" s="85"/>
      <c r="Q4" s="84"/>
    </row>
    <row r="5" spans="1:17" x14ac:dyDescent="0.3">
      <c r="A5" s="240"/>
      <c r="B5" s="14" t="s">
        <v>14</v>
      </c>
      <c r="C5" s="5" t="s">
        <v>10</v>
      </c>
      <c r="D5" s="5" t="s">
        <v>15</v>
      </c>
      <c r="E5" s="5" t="s">
        <v>12</v>
      </c>
      <c r="F5" s="6" t="s">
        <v>13</v>
      </c>
      <c r="G5" s="7" t="s">
        <v>20</v>
      </c>
      <c r="H5" s="8" t="s">
        <v>21</v>
      </c>
      <c r="I5" s="23" t="s">
        <v>24</v>
      </c>
      <c r="J5" s="23" t="s">
        <v>25</v>
      </c>
      <c r="K5" s="36"/>
      <c r="L5" s="31"/>
      <c r="M5" s="26"/>
      <c r="N5" s="31"/>
      <c r="O5" s="84"/>
      <c r="P5" s="84"/>
      <c r="Q5" s="84"/>
    </row>
    <row r="6" spans="1:17" ht="12" thickBot="1" x14ac:dyDescent="0.35">
      <c r="A6" s="240"/>
      <c r="B6" s="13">
        <f>G8*I8 - SUM(C6:F6)</f>
        <v>0.18573800000000007</v>
      </c>
      <c r="C6" s="53">
        <v>0.02</v>
      </c>
      <c r="D6" s="52">
        <v>1E-4</v>
      </c>
      <c r="E6" s="53">
        <v>0.03</v>
      </c>
      <c r="F6" s="10">
        <v>1.4999999999999999E-2</v>
      </c>
      <c r="G6" s="52">
        <f>SUM(B6,C6,E6,F6)</f>
        <v>0.25073800000000007</v>
      </c>
      <c r="H6" s="54">
        <f>SUM(B6,D6,E6,F6)</f>
        <v>0.23083800000000004</v>
      </c>
      <c r="I6" s="55">
        <v>1.5</v>
      </c>
      <c r="J6" s="56">
        <f>H4/H6</f>
        <v>1.5426706174893214</v>
      </c>
      <c r="K6" s="57"/>
      <c r="L6" s="58"/>
      <c r="M6" s="59"/>
      <c r="N6" s="58"/>
      <c r="O6" s="85"/>
      <c r="P6" s="85"/>
      <c r="Q6" s="85"/>
    </row>
    <row r="7" spans="1:17" ht="12" thickTop="1" x14ac:dyDescent="0.3">
      <c r="A7" s="241"/>
      <c r="B7" s="44" t="s">
        <v>16</v>
      </c>
      <c r="C7" s="42" t="s">
        <v>10</v>
      </c>
      <c r="D7" s="42" t="s">
        <v>15</v>
      </c>
      <c r="E7" s="42" t="s">
        <v>12</v>
      </c>
      <c r="F7" s="43" t="s">
        <v>13</v>
      </c>
      <c r="G7" s="44" t="s">
        <v>20</v>
      </c>
      <c r="H7" s="45" t="s">
        <v>21</v>
      </c>
      <c r="I7" s="46" t="s">
        <v>24</v>
      </c>
      <c r="J7" s="46" t="s">
        <v>25</v>
      </c>
      <c r="K7" s="43" t="s">
        <v>26</v>
      </c>
      <c r="L7" s="47" t="s">
        <v>27</v>
      </c>
      <c r="M7" s="48"/>
      <c r="N7" s="87"/>
      <c r="O7" s="84"/>
      <c r="P7" s="84"/>
      <c r="Q7" s="84"/>
    </row>
    <row r="8" spans="1:17" ht="12" thickBot="1" x14ac:dyDescent="0.35">
      <c r="A8" s="241"/>
      <c r="B8" s="13">
        <f>G10*I10 - SUM(C8:F8)</f>
        <v>0.11417000000000005</v>
      </c>
      <c r="C8" s="9">
        <v>0.02</v>
      </c>
      <c r="D8" s="15">
        <v>1E-4</v>
      </c>
      <c r="E8" s="9">
        <v>0.03</v>
      </c>
      <c r="F8" s="10">
        <v>1.4999999999999999E-2</v>
      </c>
      <c r="G8" s="11">
        <f>SUM(B8,C8,E8,F8)</f>
        <v>0.17917000000000005</v>
      </c>
      <c r="H8" s="12">
        <f>SUM(B8,D8,E8,F8)</f>
        <v>0.15927000000000008</v>
      </c>
      <c r="I8" s="40">
        <v>1.4</v>
      </c>
      <c r="J8" s="25">
        <f>H6/H8</f>
        <v>1.4493501601054808</v>
      </c>
      <c r="K8" s="41">
        <f>G4/G8</f>
        <v>2.0986046771222862</v>
      </c>
      <c r="L8" s="34">
        <f>H4/H8</f>
        <v>2.2358699064481691</v>
      </c>
      <c r="M8" s="30"/>
      <c r="N8" s="88"/>
      <c r="O8" s="85"/>
      <c r="P8" s="85"/>
      <c r="Q8" s="85"/>
    </row>
    <row r="9" spans="1:17" x14ac:dyDescent="0.3">
      <c r="A9" s="241"/>
      <c r="B9" s="14" t="s">
        <v>17</v>
      </c>
      <c r="C9" s="5" t="s">
        <v>10</v>
      </c>
      <c r="D9" s="5" t="s">
        <v>15</v>
      </c>
      <c r="E9" s="5" t="s">
        <v>12</v>
      </c>
      <c r="F9" s="6" t="s">
        <v>13</v>
      </c>
      <c r="G9" s="7" t="s">
        <v>20</v>
      </c>
      <c r="H9" s="8" t="s">
        <v>21</v>
      </c>
      <c r="I9" s="23" t="s">
        <v>24</v>
      </c>
      <c r="J9" s="23" t="s">
        <v>25</v>
      </c>
      <c r="K9" s="39" t="s">
        <v>26</v>
      </c>
      <c r="L9" s="35" t="s">
        <v>27</v>
      </c>
      <c r="M9" s="23" t="s">
        <v>28</v>
      </c>
      <c r="N9" s="35" t="s">
        <v>29</v>
      </c>
      <c r="O9" s="84"/>
      <c r="P9" s="84"/>
      <c r="Q9" s="84"/>
    </row>
    <row r="10" spans="1:17" ht="12" thickBot="1" x14ac:dyDescent="0.35">
      <c r="A10" s="241"/>
      <c r="B10" s="13">
        <f>G12*I12 - SUM(C10:F10)</f>
        <v>7.290000000000002E-2</v>
      </c>
      <c r="C10" s="9">
        <v>0.02</v>
      </c>
      <c r="D10" s="15">
        <v>1E-4</v>
      </c>
      <c r="E10" s="9">
        <v>0.03</v>
      </c>
      <c r="F10" s="10">
        <v>1.4999999999999999E-2</v>
      </c>
      <c r="G10" s="11">
        <f>SUM(B10,C10,E10,F10)</f>
        <v>0.13790000000000002</v>
      </c>
      <c r="H10" s="12">
        <f>SUM(B10,D10,E10,F10)</f>
        <v>0.11800000000000002</v>
      </c>
      <c r="I10" s="40">
        <v>1.3</v>
      </c>
      <c r="J10" s="25">
        <f>H8/H10</f>
        <v>1.3497457627118647</v>
      </c>
      <c r="K10" s="41">
        <f>G6/G10</f>
        <v>1.8182596084118929</v>
      </c>
      <c r="L10" s="34">
        <f>H6/H10</f>
        <v>1.9562542372881355</v>
      </c>
      <c r="M10" s="40">
        <f>G4/G10</f>
        <v>2.7266642494561277</v>
      </c>
      <c r="N10" s="34">
        <f>H4/H10</f>
        <v>3.01785593220339</v>
      </c>
      <c r="O10" s="85"/>
      <c r="P10" s="85"/>
      <c r="Q10" s="85"/>
    </row>
    <row r="11" spans="1:17" x14ac:dyDescent="0.3">
      <c r="A11" s="241"/>
      <c r="B11" s="51" t="s">
        <v>18</v>
      </c>
      <c r="C11" s="19" t="s">
        <v>10</v>
      </c>
      <c r="D11" s="19" t="s">
        <v>15</v>
      </c>
      <c r="E11" s="19" t="s">
        <v>12</v>
      </c>
      <c r="F11" s="20" t="s">
        <v>13</v>
      </c>
      <c r="G11" s="21" t="s">
        <v>20</v>
      </c>
      <c r="H11" s="22" t="s">
        <v>21</v>
      </c>
      <c r="I11" s="24" t="s">
        <v>24</v>
      </c>
      <c r="J11" s="24" t="s">
        <v>25</v>
      </c>
      <c r="K11" s="38" t="s">
        <v>26</v>
      </c>
      <c r="L11" s="33" t="s">
        <v>27</v>
      </c>
      <c r="M11" s="24" t="s">
        <v>28</v>
      </c>
      <c r="N11" s="33" t="s">
        <v>29</v>
      </c>
      <c r="O11" s="84"/>
      <c r="P11" s="84"/>
      <c r="Q11" s="84"/>
    </row>
    <row r="12" spans="1:17" ht="12" thickBot="1" x14ac:dyDescent="0.35">
      <c r="A12" s="241"/>
      <c r="B12" s="52">
        <v>0.05</v>
      </c>
      <c r="C12" s="53">
        <v>0.02</v>
      </c>
      <c r="D12" s="52">
        <v>1E-4</v>
      </c>
      <c r="E12" s="53">
        <v>0.03</v>
      </c>
      <c r="F12" s="10">
        <v>1.4999999999999999E-2</v>
      </c>
      <c r="G12" s="52">
        <f>SUM(B12,C12,E12,F12)</f>
        <v>0.115</v>
      </c>
      <c r="H12" s="60">
        <f>SUM(B12,D12,E12,F12)</f>
        <v>9.5100000000000004E-2</v>
      </c>
      <c r="I12" s="55">
        <v>1.2</v>
      </c>
      <c r="J12" s="56">
        <f>H10/H12</f>
        <v>1.2407991587802316</v>
      </c>
      <c r="K12" s="61">
        <f>G8/G12</f>
        <v>1.5580000000000003</v>
      </c>
      <c r="L12" s="62">
        <f>H8/H12</f>
        <v>1.6747634069400639</v>
      </c>
      <c r="M12" s="55">
        <f>G6/G12</f>
        <v>2.1803304347826091</v>
      </c>
      <c r="N12" s="62">
        <f>H6/H12</f>
        <v>2.4273186119873822</v>
      </c>
      <c r="O12" s="85"/>
      <c r="P12" s="85"/>
      <c r="Q12" s="85"/>
    </row>
    <row r="13" spans="1:17" ht="12.75" thickTop="1" thickBot="1" x14ac:dyDescent="0.35">
      <c r="A13" s="16"/>
      <c r="B13" s="82" t="s">
        <v>37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6"/>
      <c r="O13" s="83"/>
      <c r="P13" s="83"/>
      <c r="Q13" s="83"/>
    </row>
    <row r="14" spans="1:17" x14ac:dyDescent="0.3">
      <c r="A14" s="240"/>
      <c r="B14" s="28" t="s">
        <v>9</v>
      </c>
      <c r="C14" s="49" t="s">
        <v>11</v>
      </c>
      <c r="D14" s="49" t="s">
        <v>15</v>
      </c>
      <c r="E14" s="49" t="s">
        <v>12</v>
      </c>
      <c r="F14" s="50" t="s">
        <v>13</v>
      </c>
      <c r="G14" s="28" t="s">
        <v>20</v>
      </c>
      <c r="H14" s="29" t="s">
        <v>21</v>
      </c>
      <c r="I14" s="26" t="s">
        <v>36</v>
      </c>
      <c r="J14" s="26"/>
      <c r="K14" s="36"/>
      <c r="L14" s="31"/>
      <c r="M14" s="26"/>
      <c r="N14" s="31"/>
      <c r="O14" s="84"/>
      <c r="P14" s="84"/>
      <c r="Q14" s="84"/>
    </row>
    <row r="15" spans="1:17" ht="12" thickBot="1" x14ac:dyDescent="0.35">
      <c r="A15" s="240"/>
      <c r="B15" s="13">
        <f>G17*I17 - SUM(C15:F15)</f>
        <v>4.8669500000000102E-2</v>
      </c>
      <c r="C15" s="9">
        <v>0.02</v>
      </c>
      <c r="D15" s="15">
        <v>1E-4</v>
      </c>
      <c r="E15" s="9">
        <v>0.03</v>
      </c>
      <c r="F15" s="10">
        <v>1.4999999999999999E-2</v>
      </c>
      <c r="G15" s="17">
        <f>SUM(B15,C15,E15,F15)</f>
        <v>0.1136695000000001</v>
      </c>
      <c r="H15" s="18">
        <f>SUM(B15,D15,E15,F15)</f>
        <v>9.3769500000000103E-2</v>
      </c>
      <c r="I15" s="27"/>
      <c r="J15" s="27"/>
      <c r="K15" s="37"/>
      <c r="L15" s="32"/>
      <c r="M15" s="27"/>
      <c r="N15" s="32"/>
      <c r="O15" s="85"/>
      <c r="P15" s="85"/>
      <c r="Q15" s="84"/>
    </row>
    <row r="16" spans="1:17" x14ac:dyDescent="0.3">
      <c r="A16" s="240"/>
      <c r="B16" s="14" t="s">
        <v>14</v>
      </c>
      <c r="C16" s="5" t="s">
        <v>10</v>
      </c>
      <c r="D16" s="5" t="s">
        <v>15</v>
      </c>
      <c r="E16" s="5" t="s">
        <v>12</v>
      </c>
      <c r="F16" s="6" t="s">
        <v>13</v>
      </c>
      <c r="G16" s="7" t="s">
        <v>20</v>
      </c>
      <c r="H16" s="8" t="s">
        <v>21</v>
      </c>
      <c r="I16" s="23" t="s">
        <v>24</v>
      </c>
      <c r="J16" s="23" t="s">
        <v>25</v>
      </c>
      <c r="K16" s="36"/>
      <c r="L16" s="31"/>
      <c r="M16" s="26"/>
      <c r="N16" s="31"/>
      <c r="O16" s="84"/>
      <c r="P16" s="84"/>
      <c r="Q16" s="84"/>
    </row>
    <row r="17" spans="1:21" ht="12" thickBot="1" x14ac:dyDescent="0.35">
      <c r="A17" s="240"/>
      <c r="B17" s="13">
        <f>G19*I19 - SUM(C17:F17)</f>
        <v>2.2515000000000063E-2</v>
      </c>
      <c r="C17" s="53">
        <v>0.02</v>
      </c>
      <c r="D17" s="52">
        <v>1E-4</v>
      </c>
      <c r="E17" s="53">
        <v>0.03</v>
      </c>
      <c r="F17" s="10">
        <v>1.4999999999999999E-2</v>
      </c>
      <c r="G17" s="52">
        <f>SUM(B17,C17,E17,F17)</f>
        <v>8.7515000000000065E-2</v>
      </c>
      <c r="H17" s="54">
        <f>SUM(B17,D17,E17,F17)</f>
        <v>6.7615000000000064E-2</v>
      </c>
      <c r="I17" s="55">
        <v>1.3</v>
      </c>
      <c r="J17" s="56">
        <f>H15/H17</f>
        <v>1.386815055830807</v>
      </c>
      <c r="K17" s="57"/>
      <c r="L17" s="58"/>
      <c r="M17" s="59"/>
      <c r="N17" s="58"/>
      <c r="O17" s="85"/>
      <c r="P17" s="85"/>
      <c r="Q17" s="85"/>
    </row>
    <row r="18" spans="1:21" ht="12" thickTop="1" x14ac:dyDescent="0.3">
      <c r="A18" s="241"/>
      <c r="B18" s="44" t="s">
        <v>16</v>
      </c>
      <c r="C18" s="42" t="s">
        <v>10</v>
      </c>
      <c r="D18" s="42" t="s">
        <v>15</v>
      </c>
      <c r="E18" s="42" t="s">
        <v>12</v>
      </c>
      <c r="F18" s="43" t="s">
        <v>13</v>
      </c>
      <c r="G18" s="44" t="s">
        <v>20</v>
      </c>
      <c r="H18" s="45" t="s">
        <v>21</v>
      </c>
      <c r="I18" s="46" t="s">
        <v>24</v>
      </c>
      <c r="J18" s="46" t="s">
        <v>25</v>
      </c>
      <c r="K18" s="43" t="s">
        <v>26</v>
      </c>
      <c r="L18" s="47" t="s">
        <v>27</v>
      </c>
      <c r="M18" s="48"/>
      <c r="N18" s="87"/>
      <c r="O18" s="84"/>
      <c r="P18" s="84"/>
      <c r="Q18" s="84"/>
    </row>
    <row r="19" spans="1:21" ht="12" thickBot="1" x14ac:dyDescent="0.35">
      <c r="A19" s="241"/>
      <c r="B19" s="13">
        <f>G21*I21 - SUM(C19:F19)</f>
        <v>1.4650000000000038E-2</v>
      </c>
      <c r="C19" s="9">
        <v>0.02</v>
      </c>
      <c r="D19" s="15">
        <v>1E-4</v>
      </c>
      <c r="E19" s="9">
        <v>0.03</v>
      </c>
      <c r="F19" s="10">
        <v>1.4999999999999999E-2</v>
      </c>
      <c r="G19" s="11">
        <f>SUM(B19,C19,E19,F19)</f>
        <v>7.965000000000004E-2</v>
      </c>
      <c r="H19" s="12">
        <f>SUM(B19,D19,E19,F19)</f>
        <v>5.9750000000000039E-2</v>
      </c>
      <c r="I19" s="40">
        <v>1.1000000000000001</v>
      </c>
      <c r="J19" s="25">
        <f>H17/H19</f>
        <v>1.1316317991631804</v>
      </c>
      <c r="K19" s="41">
        <f>G15/G19</f>
        <v>1.4271123666038925</v>
      </c>
      <c r="L19" s="34">
        <f>H15/H19</f>
        <v>1.5693640167364025</v>
      </c>
      <c r="M19" s="30"/>
      <c r="N19" s="88"/>
      <c r="O19" s="85"/>
      <c r="P19" s="85"/>
      <c r="Q19" s="85"/>
    </row>
    <row r="20" spans="1:21" x14ac:dyDescent="0.3">
      <c r="A20" s="241"/>
      <c r="B20" s="14" t="s">
        <v>17</v>
      </c>
      <c r="C20" s="5" t="s">
        <v>10</v>
      </c>
      <c r="D20" s="5" t="s">
        <v>15</v>
      </c>
      <c r="E20" s="5" t="s">
        <v>12</v>
      </c>
      <c r="F20" s="6" t="s">
        <v>13</v>
      </c>
      <c r="G20" s="7" t="s">
        <v>20</v>
      </c>
      <c r="H20" s="8" t="s">
        <v>21</v>
      </c>
      <c r="I20" s="23" t="s">
        <v>24</v>
      </c>
      <c r="J20" s="23" t="s">
        <v>25</v>
      </c>
      <c r="K20" s="39" t="s">
        <v>26</v>
      </c>
      <c r="L20" s="35" t="s">
        <v>27</v>
      </c>
      <c r="M20" s="23" t="s">
        <v>28</v>
      </c>
      <c r="N20" s="35" t="s">
        <v>29</v>
      </c>
      <c r="O20" s="84"/>
      <c r="P20" s="84"/>
      <c r="Q20" s="84"/>
    </row>
    <row r="21" spans="1:21" ht="12" thickBot="1" x14ac:dyDescent="0.35">
      <c r="A21" s="241"/>
      <c r="B21" s="13">
        <f>G23*I23 - SUM(C21:F21)</f>
        <v>7.5000000000000205E-3</v>
      </c>
      <c r="C21" s="9">
        <v>0.02</v>
      </c>
      <c r="D21" s="15">
        <v>1E-4</v>
      </c>
      <c r="E21" s="9">
        <v>0.03</v>
      </c>
      <c r="F21" s="10">
        <v>1.4999999999999999E-2</v>
      </c>
      <c r="G21" s="11">
        <f>SUM(B21,C21,E21,F21)</f>
        <v>7.2500000000000023E-2</v>
      </c>
      <c r="H21" s="12">
        <f>SUM(B21,D21,E21,F21)</f>
        <v>5.2600000000000022E-2</v>
      </c>
      <c r="I21" s="40">
        <v>1.1000000000000001</v>
      </c>
      <c r="J21" s="25">
        <f>H19/H21</f>
        <v>1.1359315589353616</v>
      </c>
      <c r="K21" s="41">
        <f>G17/G21</f>
        <v>1.2071034482758627</v>
      </c>
      <c r="L21" s="34">
        <f>H17/H21</f>
        <v>1.2854562737642592</v>
      </c>
      <c r="M21" s="40">
        <f>G15/G21</f>
        <v>1.5678551724137941</v>
      </c>
      <c r="N21" s="34">
        <f>H15/H21</f>
        <v>1.7826901140684424</v>
      </c>
      <c r="O21" s="85"/>
      <c r="P21" s="85"/>
      <c r="Q21" s="85"/>
    </row>
    <row r="22" spans="1:21" x14ac:dyDescent="0.3">
      <c r="A22" s="241"/>
      <c r="B22" s="51" t="s">
        <v>18</v>
      </c>
      <c r="C22" s="19" t="s">
        <v>10</v>
      </c>
      <c r="D22" s="19" t="s">
        <v>15</v>
      </c>
      <c r="E22" s="19" t="s">
        <v>12</v>
      </c>
      <c r="F22" s="20" t="s">
        <v>13</v>
      </c>
      <c r="G22" s="21" t="s">
        <v>20</v>
      </c>
      <c r="H22" s="22" t="s">
        <v>21</v>
      </c>
      <c r="I22" s="24" t="s">
        <v>24</v>
      </c>
      <c r="J22" s="24" t="s">
        <v>25</v>
      </c>
      <c r="K22" s="38" t="s">
        <v>26</v>
      </c>
      <c r="L22" s="33" t="s">
        <v>27</v>
      </c>
      <c r="M22" s="24" t="s">
        <v>28</v>
      </c>
      <c r="N22" s="33" t="s">
        <v>29</v>
      </c>
      <c r="O22" s="84"/>
      <c r="P22" s="84"/>
      <c r="Q22" s="84"/>
    </row>
    <row r="23" spans="1:21" ht="12" thickBot="1" x14ac:dyDescent="0.35">
      <c r="A23" s="241"/>
      <c r="B23" s="52">
        <v>1E-3</v>
      </c>
      <c r="C23" s="53">
        <v>0.02</v>
      </c>
      <c r="D23" s="52">
        <v>1E-4</v>
      </c>
      <c r="E23" s="53">
        <v>0.03</v>
      </c>
      <c r="F23" s="10">
        <v>1.4999999999999999E-2</v>
      </c>
      <c r="G23" s="52">
        <f>SUM(B23,C23,E23,F23)</f>
        <v>6.6000000000000003E-2</v>
      </c>
      <c r="H23" s="60">
        <f>SUM(B23,D23,E23,F23)</f>
        <v>4.6100000000000002E-2</v>
      </c>
      <c r="I23" s="55">
        <v>1.1000000000000001</v>
      </c>
      <c r="J23" s="56">
        <f>H21/H23</f>
        <v>1.1409978308026034</v>
      </c>
      <c r="K23" s="61">
        <f>G19/G23</f>
        <v>1.2068181818181825</v>
      </c>
      <c r="L23" s="62">
        <f>H19/H23</f>
        <v>1.2960954446854671</v>
      </c>
      <c r="M23" s="55">
        <f>G17/G23</f>
        <v>1.3259848484848493</v>
      </c>
      <c r="N23" s="62">
        <f>H17/H23</f>
        <v>1.4667028199566174</v>
      </c>
      <c r="O23" s="85"/>
      <c r="P23" s="85"/>
      <c r="Q23" s="85"/>
    </row>
    <row r="24" spans="1:21" ht="12.75" thickTop="1" thickBot="1" x14ac:dyDescent="0.35">
      <c r="A24" s="16"/>
      <c r="B24" s="82" t="s">
        <v>40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6"/>
      <c r="O24" s="83"/>
      <c r="P24" s="83"/>
      <c r="Q24" s="83"/>
    </row>
    <row r="25" spans="1:21" x14ac:dyDescent="0.3">
      <c r="A25" s="240"/>
      <c r="B25" s="28" t="s">
        <v>9</v>
      </c>
      <c r="C25" s="49" t="s">
        <v>11</v>
      </c>
      <c r="D25" s="49" t="s">
        <v>15</v>
      </c>
      <c r="E25" s="49" t="s">
        <v>12</v>
      </c>
      <c r="F25" s="50" t="s">
        <v>13</v>
      </c>
      <c r="G25" s="28" t="s">
        <v>20</v>
      </c>
      <c r="H25" s="29" t="s">
        <v>21</v>
      </c>
      <c r="I25" s="26" t="s">
        <v>36</v>
      </c>
      <c r="J25" s="26"/>
      <c r="K25" s="36"/>
      <c r="L25" s="31"/>
      <c r="M25" s="26"/>
      <c r="N25" s="31"/>
      <c r="O25" s="84"/>
      <c r="P25" s="84"/>
      <c r="Q25" s="84"/>
    </row>
    <row r="26" spans="1:21" ht="12" thickBot="1" x14ac:dyDescent="0.35">
      <c r="A26" s="240"/>
      <c r="B26" s="13">
        <f>G28*I28 - SUM(C26:F26)</f>
        <v>0.31100700000000009</v>
      </c>
      <c r="C26" s="9">
        <v>0.02</v>
      </c>
      <c r="D26" s="15">
        <v>1E-4</v>
      </c>
      <c r="E26" s="9">
        <v>0.03</v>
      </c>
      <c r="F26" s="10">
        <v>1.4999999999999999E-2</v>
      </c>
      <c r="G26" s="17">
        <f>SUM(B26,C26,E26,F26)</f>
        <v>0.37600700000000009</v>
      </c>
      <c r="H26" s="18">
        <f>SUM(B26,D26,E26,F26)</f>
        <v>0.35610700000000006</v>
      </c>
      <c r="I26" s="27"/>
      <c r="J26" s="27"/>
      <c r="K26" s="37"/>
      <c r="L26" s="32"/>
      <c r="M26" s="27"/>
      <c r="N26" s="32"/>
      <c r="O26" s="85"/>
      <c r="P26" s="85"/>
      <c r="Q26" s="84"/>
      <c r="T26" s="78"/>
      <c r="U26" s="79"/>
    </row>
    <row r="27" spans="1:21" x14ac:dyDescent="0.3">
      <c r="A27" s="240"/>
      <c r="B27" s="14" t="s">
        <v>14</v>
      </c>
      <c r="C27" s="5" t="s">
        <v>10</v>
      </c>
      <c r="D27" s="5" t="s">
        <v>15</v>
      </c>
      <c r="E27" s="5" t="s">
        <v>12</v>
      </c>
      <c r="F27" s="6" t="s">
        <v>13</v>
      </c>
      <c r="G27" s="7" t="s">
        <v>20</v>
      </c>
      <c r="H27" s="8" t="s">
        <v>21</v>
      </c>
      <c r="I27" s="23" t="s">
        <v>24</v>
      </c>
      <c r="J27" s="23" t="s">
        <v>25</v>
      </c>
      <c r="K27" s="36"/>
      <c r="L27" s="31"/>
      <c r="M27" s="26"/>
      <c r="N27" s="31"/>
      <c r="O27" s="84"/>
      <c r="P27" s="84"/>
      <c r="Q27" s="84"/>
      <c r="U27" s="79"/>
    </row>
    <row r="28" spans="1:21" ht="12" thickBot="1" x14ac:dyDescent="0.35">
      <c r="A28" s="240"/>
      <c r="B28" s="13">
        <f>G30*I30 - SUM(C28:F28)</f>
        <v>0.18573800000000007</v>
      </c>
      <c r="C28" s="53">
        <v>0.02</v>
      </c>
      <c r="D28" s="52">
        <v>1E-4</v>
      </c>
      <c r="E28" s="53">
        <v>0.03</v>
      </c>
      <c r="F28" s="10">
        <v>1.4999999999999999E-2</v>
      </c>
      <c r="G28" s="52">
        <f>SUM(B28,C28,E28,F28)</f>
        <v>0.25073800000000007</v>
      </c>
      <c r="H28" s="54">
        <f>SUM(B28,D28,E28,F28)</f>
        <v>0.23083800000000004</v>
      </c>
      <c r="I28" s="55">
        <v>1.5</v>
      </c>
      <c r="J28" s="56">
        <f>H26/H28</f>
        <v>1.5426706174893214</v>
      </c>
      <c r="K28" s="57"/>
      <c r="L28" s="58"/>
      <c r="M28" s="59"/>
      <c r="N28" s="58"/>
      <c r="O28" s="85"/>
      <c r="P28" s="85"/>
      <c r="Q28" s="85"/>
      <c r="T28" s="78"/>
      <c r="U28" s="80"/>
    </row>
    <row r="29" spans="1:21" ht="12" thickTop="1" x14ac:dyDescent="0.3">
      <c r="A29" s="241"/>
      <c r="B29" s="44" t="s">
        <v>16</v>
      </c>
      <c r="C29" s="42" t="s">
        <v>10</v>
      </c>
      <c r="D29" s="42" t="s">
        <v>15</v>
      </c>
      <c r="E29" s="42" t="s">
        <v>12</v>
      </c>
      <c r="F29" s="43" t="s">
        <v>13</v>
      </c>
      <c r="G29" s="44" t="s">
        <v>20</v>
      </c>
      <c r="H29" s="45" t="s">
        <v>21</v>
      </c>
      <c r="I29" s="46" t="s">
        <v>24</v>
      </c>
      <c r="J29" s="46" t="s">
        <v>25</v>
      </c>
      <c r="K29" s="43" t="s">
        <v>26</v>
      </c>
      <c r="L29" s="47" t="s">
        <v>27</v>
      </c>
      <c r="M29" s="48"/>
      <c r="N29" s="87"/>
      <c r="O29" s="84"/>
      <c r="P29" s="84"/>
      <c r="Q29" s="84"/>
      <c r="U29" s="80"/>
    </row>
    <row r="30" spans="1:21" ht="12" thickBot="1" x14ac:dyDescent="0.35">
      <c r="A30" s="241"/>
      <c r="B30" s="13">
        <f>G32*I32 - SUM(C30:F30)</f>
        <v>0.11417000000000005</v>
      </c>
      <c r="C30" s="9">
        <v>0.02</v>
      </c>
      <c r="D30" s="15">
        <v>1E-4</v>
      </c>
      <c r="E30" s="9">
        <v>0.03</v>
      </c>
      <c r="F30" s="10">
        <v>1.4999999999999999E-2</v>
      </c>
      <c r="G30" s="11">
        <f>SUM(B30,C30,E30,F30)</f>
        <v>0.17917000000000005</v>
      </c>
      <c r="H30" s="12">
        <f>SUM(B30,D30,E30,F30)</f>
        <v>0.15927000000000008</v>
      </c>
      <c r="I30" s="40">
        <v>1.4</v>
      </c>
      <c r="J30" s="25">
        <f>H28/H30</f>
        <v>1.4493501601054808</v>
      </c>
      <c r="K30" s="41">
        <f>G26/G30</f>
        <v>2.0986046771222862</v>
      </c>
      <c r="L30" s="34">
        <f>H26/H30</f>
        <v>2.2358699064481691</v>
      </c>
      <c r="M30" s="30"/>
      <c r="N30" s="88"/>
      <c r="O30" s="85"/>
      <c r="P30" s="85"/>
      <c r="Q30" s="85"/>
      <c r="T30" s="78"/>
      <c r="U30" s="80"/>
    </row>
    <row r="31" spans="1:21" x14ac:dyDescent="0.3">
      <c r="A31" s="241"/>
      <c r="B31" s="14" t="s">
        <v>17</v>
      </c>
      <c r="C31" s="5" t="s">
        <v>10</v>
      </c>
      <c r="D31" s="5" t="s">
        <v>15</v>
      </c>
      <c r="E31" s="5" t="s">
        <v>12</v>
      </c>
      <c r="F31" s="6" t="s">
        <v>13</v>
      </c>
      <c r="G31" s="7" t="s">
        <v>20</v>
      </c>
      <c r="H31" s="8" t="s">
        <v>21</v>
      </c>
      <c r="I31" s="23" t="s">
        <v>24</v>
      </c>
      <c r="J31" s="23" t="s">
        <v>25</v>
      </c>
      <c r="K31" s="39" t="s">
        <v>26</v>
      </c>
      <c r="L31" s="35" t="s">
        <v>27</v>
      </c>
      <c r="M31" s="23" t="s">
        <v>28</v>
      </c>
      <c r="N31" s="35" t="s">
        <v>29</v>
      </c>
      <c r="O31" s="84"/>
      <c r="P31" s="84"/>
      <c r="Q31" s="84"/>
      <c r="U31" s="80"/>
    </row>
    <row r="32" spans="1:21" ht="12" thickBot="1" x14ac:dyDescent="0.35">
      <c r="A32" s="241"/>
      <c r="B32" s="13">
        <f>G34*I34 - SUM(C32:F32)</f>
        <v>7.290000000000002E-2</v>
      </c>
      <c r="C32" s="9">
        <v>0.02</v>
      </c>
      <c r="D32" s="15">
        <v>1E-4</v>
      </c>
      <c r="E32" s="9">
        <v>0.03</v>
      </c>
      <c r="F32" s="10">
        <v>1.4999999999999999E-2</v>
      </c>
      <c r="G32" s="11">
        <f>SUM(B32,C32,E32,F32)</f>
        <v>0.13790000000000002</v>
      </c>
      <c r="H32" s="12">
        <f>SUM(B32,D32,E32,F32)</f>
        <v>0.11800000000000002</v>
      </c>
      <c r="I32" s="40">
        <v>1.3</v>
      </c>
      <c r="J32" s="25">
        <f>H30/H32</f>
        <v>1.3497457627118647</v>
      </c>
      <c r="K32" s="41">
        <f>G28/G32</f>
        <v>1.8182596084118929</v>
      </c>
      <c r="L32" s="34">
        <f>H28/H32</f>
        <v>1.9562542372881355</v>
      </c>
      <c r="M32" s="40">
        <f>G26/G32</f>
        <v>2.7266642494561277</v>
      </c>
      <c r="N32" s="34">
        <f>H26/H32</f>
        <v>3.01785593220339</v>
      </c>
      <c r="O32" s="85"/>
      <c r="P32" s="85"/>
      <c r="Q32" s="85"/>
      <c r="T32" s="78"/>
      <c r="U32" s="80"/>
    </row>
    <row r="33" spans="1:24" x14ac:dyDescent="0.3">
      <c r="A33" s="241"/>
      <c r="B33" s="51" t="s">
        <v>18</v>
      </c>
      <c r="C33" s="19" t="s">
        <v>10</v>
      </c>
      <c r="D33" s="19" t="s">
        <v>15</v>
      </c>
      <c r="E33" s="19" t="s">
        <v>12</v>
      </c>
      <c r="F33" s="20" t="s">
        <v>13</v>
      </c>
      <c r="G33" s="21" t="s">
        <v>20</v>
      </c>
      <c r="H33" s="22" t="s">
        <v>21</v>
      </c>
      <c r="I33" s="24" t="s">
        <v>24</v>
      </c>
      <c r="J33" s="24" t="s">
        <v>25</v>
      </c>
      <c r="K33" s="38" t="s">
        <v>26</v>
      </c>
      <c r="L33" s="33" t="s">
        <v>27</v>
      </c>
      <c r="M33" s="24" t="s">
        <v>28</v>
      </c>
      <c r="N33" s="33" t="s">
        <v>29</v>
      </c>
      <c r="O33" s="84"/>
      <c r="P33" s="84"/>
      <c r="Q33" s="84"/>
      <c r="U33" s="80"/>
    </row>
    <row r="34" spans="1:24" ht="12" thickBot="1" x14ac:dyDescent="0.35">
      <c r="A34" s="241"/>
      <c r="B34" s="52">
        <v>0.05</v>
      </c>
      <c r="C34" s="53">
        <v>0.02</v>
      </c>
      <c r="D34" s="52">
        <v>1E-4</v>
      </c>
      <c r="E34" s="53">
        <v>0.03</v>
      </c>
      <c r="F34" s="10">
        <v>1.4999999999999999E-2</v>
      </c>
      <c r="G34" s="52">
        <f>SUM(B34,C34,E34,F34)</f>
        <v>0.115</v>
      </c>
      <c r="H34" s="60">
        <f>SUM(B34,D34,E34,F34)</f>
        <v>9.5100000000000004E-2</v>
      </c>
      <c r="I34" s="55">
        <v>1.2</v>
      </c>
      <c r="J34" s="56">
        <f>H32/H34</f>
        <v>1.2407991587802316</v>
      </c>
      <c r="K34" s="61">
        <f>G30/G34</f>
        <v>1.5580000000000003</v>
      </c>
      <c r="L34" s="62">
        <f>H30/H34</f>
        <v>1.6747634069400639</v>
      </c>
      <c r="M34" s="55">
        <f>G28/G34</f>
        <v>2.1803304347826091</v>
      </c>
      <c r="N34" s="62">
        <f>H28/H34</f>
        <v>2.4273186119873822</v>
      </c>
      <c r="O34" s="85"/>
      <c r="P34" s="85"/>
      <c r="Q34" s="85"/>
      <c r="T34" s="78"/>
      <c r="U34" s="80"/>
      <c r="V34" s="80"/>
      <c r="W34" s="80"/>
      <c r="X34" s="80"/>
    </row>
    <row r="35" spans="1:24" ht="12.75" thickTop="1" thickBot="1" x14ac:dyDescent="0.35">
      <c r="A35" s="16"/>
      <c r="B35" s="82" t="s">
        <v>41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6"/>
      <c r="O35" s="83"/>
      <c r="P35" s="83"/>
      <c r="Q35" s="83"/>
    </row>
    <row r="36" spans="1:24" x14ac:dyDescent="0.3">
      <c r="A36" s="240"/>
      <c r="B36" s="28" t="s">
        <v>9</v>
      </c>
      <c r="C36" s="49" t="s">
        <v>11</v>
      </c>
      <c r="D36" s="49" t="s">
        <v>15</v>
      </c>
      <c r="E36" s="49" t="s">
        <v>12</v>
      </c>
      <c r="F36" s="50" t="s">
        <v>13</v>
      </c>
      <c r="G36" s="28" t="s">
        <v>20</v>
      </c>
      <c r="H36" s="29" t="s">
        <v>21</v>
      </c>
      <c r="I36" s="26" t="s">
        <v>36</v>
      </c>
      <c r="J36" s="26"/>
      <c r="K36" s="36"/>
      <c r="L36" s="31"/>
      <c r="M36" s="26"/>
      <c r="N36" s="31"/>
      <c r="O36" s="84"/>
      <c r="P36" s="84"/>
      <c r="Q36" s="84"/>
    </row>
    <row r="37" spans="1:24" ht="12" thickBot="1" x14ac:dyDescent="0.35">
      <c r="A37" s="240"/>
      <c r="B37" s="13">
        <f>G39*I39 - SUM(C37:F37)</f>
        <v>4.8669500000000102E-2</v>
      </c>
      <c r="C37" s="9">
        <v>0.02</v>
      </c>
      <c r="D37" s="15">
        <v>1E-4</v>
      </c>
      <c r="E37" s="9">
        <v>0.03</v>
      </c>
      <c r="F37" s="10">
        <v>1.4999999999999999E-2</v>
      </c>
      <c r="G37" s="17">
        <f>SUM(B37,C37,E37,F37)</f>
        <v>0.1136695000000001</v>
      </c>
      <c r="H37" s="18">
        <f>SUM(B37,D37,E37,F37)</f>
        <v>9.3769500000000103E-2</v>
      </c>
      <c r="I37" s="27"/>
      <c r="J37" s="27"/>
      <c r="K37" s="37"/>
      <c r="L37" s="32"/>
      <c r="M37" s="27"/>
      <c r="N37" s="32"/>
      <c r="O37" s="85"/>
      <c r="P37" s="85"/>
      <c r="Q37" s="84"/>
      <c r="T37" s="78"/>
    </row>
    <row r="38" spans="1:24" x14ac:dyDescent="0.3">
      <c r="A38" s="240"/>
      <c r="B38" s="14" t="s">
        <v>14</v>
      </c>
      <c r="C38" s="5" t="s">
        <v>10</v>
      </c>
      <c r="D38" s="5" t="s">
        <v>15</v>
      </c>
      <c r="E38" s="5" t="s">
        <v>12</v>
      </c>
      <c r="F38" s="6" t="s">
        <v>13</v>
      </c>
      <c r="G38" s="7" t="s">
        <v>20</v>
      </c>
      <c r="H38" s="8" t="s">
        <v>21</v>
      </c>
      <c r="I38" s="23" t="s">
        <v>24</v>
      </c>
      <c r="J38" s="23" t="s">
        <v>25</v>
      </c>
      <c r="K38" s="36"/>
      <c r="L38" s="31"/>
      <c r="M38" s="26"/>
      <c r="N38" s="31"/>
      <c r="O38" s="84"/>
      <c r="P38" s="84"/>
      <c r="Q38" s="84"/>
    </row>
    <row r="39" spans="1:24" ht="12" thickBot="1" x14ac:dyDescent="0.35">
      <c r="A39" s="240"/>
      <c r="B39" s="13">
        <f>G41*I41 - SUM(C39:F39)</f>
        <v>2.2515000000000063E-2</v>
      </c>
      <c r="C39" s="53">
        <v>0.02</v>
      </c>
      <c r="D39" s="52">
        <v>1E-4</v>
      </c>
      <c r="E39" s="53">
        <v>0.03</v>
      </c>
      <c r="F39" s="10">
        <v>1.4999999999999999E-2</v>
      </c>
      <c r="G39" s="52">
        <f>SUM(B39,C39,E39,F39)</f>
        <v>8.7515000000000065E-2</v>
      </c>
      <c r="H39" s="54">
        <f>SUM(B39,D39,E39,F39)</f>
        <v>6.7615000000000064E-2</v>
      </c>
      <c r="I39" s="55">
        <v>1.3</v>
      </c>
      <c r="J39" s="56">
        <f>H37/H39</f>
        <v>1.386815055830807</v>
      </c>
      <c r="K39" s="57"/>
      <c r="L39" s="58"/>
      <c r="M39" s="59"/>
      <c r="N39" s="58"/>
      <c r="O39" s="85"/>
      <c r="P39" s="85"/>
      <c r="Q39" s="85"/>
      <c r="T39" s="78"/>
    </row>
    <row r="40" spans="1:24" ht="12" thickTop="1" x14ac:dyDescent="0.3">
      <c r="A40" s="241"/>
      <c r="B40" s="44" t="s">
        <v>16</v>
      </c>
      <c r="C40" s="42" t="s">
        <v>10</v>
      </c>
      <c r="D40" s="42" t="s">
        <v>15</v>
      </c>
      <c r="E40" s="42" t="s">
        <v>12</v>
      </c>
      <c r="F40" s="43" t="s">
        <v>13</v>
      </c>
      <c r="G40" s="44" t="s">
        <v>20</v>
      </c>
      <c r="H40" s="45" t="s">
        <v>21</v>
      </c>
      <c r="I40" s="46" t="s">
        <v>24</v>
      </c>
      <c r="J40" s="46" t="s">
        <v>25</v>
      </c>
      <c r="K40" s="43" t="s">
        <v>26</v>
      </c>
      <c r="L40" s="47" t="s">
        <v>27</v>
      </c>
      <c r="M40" s="48"/>
      <c r="N40" s="87"/>
      <c r="O40" s="84"/>
      <c r="P40" s="84"/>
      <c r="Q40" s="84"/>
    </row>
    <row r="41" spans="1:24" ht="12" thickBot="1" x14ac:dyDescent="0.35">
      <c r="A41" s="241"/>
      <c r="B41" s="13">
        <f>G43*I43 - SUM(C41:F41)</f>
        <v>1.4650000000000038E-2</v>
      </c>
      <c r="C41" s="9">
        <v>0.02</v>
      </c>
      <c r="D41" s="15">
        <v>1E-4</v>
      </c>
      <c r="E41" s="9">
        <v>0.03</v>
      </c>
      <c r="F41" s="10">
        <v>1.4999999999999999E-2</v>
      </c>
      <c r="G41" s="11">
        <f>SUM(B41,C41,E41,F41)</f>
        <v>7.965000000000004E-2</v>
      </c>
      <c r="H41" s="12">
        <f>SUM(B41,D41,E41,F41)</f>
        <v>5.9750000000000039E-2</v>
      </c>
      <c r="I41" s="40">
        <v>1.1000000000000001</v>
      </c>
      <c r="J41" s="25">
        <f>H39/H41</f>
        <v>1.1316317991631804</v>
      </c>
      <c r="K41" s="41">
        <f>G37/G41</f>
        <v>1.4271123666038925</v>
      </c>
      <c r="L41" s="34">
        <f>H37/H41</f>
        <v>1.5693640167364025</v>
      </c>
      <c r="M41" s="30"/>
      <c r="N41" s="88"/>
      <c r="O41" s="85"/>
      <c r="P41" s="85"/>
      <c r="Q41" s="85"/>
      <c r="T41" s="78"/>
    </row>
    <row r="42" spans="1:24" x14ac:dyDescent="0.3">
      <c r="A42" s="241"/>
      <c r="B42" s="14" t="s">
        <v>17</v>
      </c>
      <c r="C42" s="5" t="s">
        <v>10</v>
      </c>
      <c r="D42" s="5" t="s">
        <v>15</v>
      </c>
      <c r="E42" s="5" t="s">
        <v>12</v>
      </c>
      <c r="F42" s="6" t="s">
        <v>13</v>
      </c>
      <c r="G42" s="7" t="s">
        <v>20</v>
      </c>
      <c r="H42" s="8" t="s">
        <v>21</v>
      </c>
      <c r="I42" s="23" t="s">
        <v>24</v>
      </c>
      <c r="J42" s="23" t="s">
        <v>25</v>
      </c>
      <c r="K42" s="39" t="s">
        <v>26</v>
      </c>
      <c r="L42" s="35" t="s">
        <v>27</v>
      </c>
      <c r="M42" s="23" t="s">
        <v>28</v>
      </c>
      <c r="N42" s="35" t="s">
        <v>29</v>
      </c>
      <c r="O42" s="84"/>
      <c r="P42" s="84"/>
      <c r="Q42" s="84"/>
    </row>
    <row r="43" spans="1:24" ht="12" thickBot="1" x14ac:dyDescent="0.35">
      <c r="A43" s="241"/>
      <c r="B43" s="13">
        <f>G45*I45 - SUM(C43:F43)</f>
        <v>7.5000000000000205E-3</v>
      </c>
      <c r="C43" s="9">
        <v>0.02</v>
      </c>
      <c r="D43" s="15">
        <v>1E-4</v>
      </c>
      <c r="E43" s="9">
        <v>0.03</v>
      </c>
      <c r="F43" s="10">
        <v>1.4999999999999999E-2</v>
      </c>
      <c r="G43" s="11">
        <f>SUM(B43,C43,E43,F43)</f>
        <v>7.2500000000000023E-2</v>
      </c>
      <c r="H43" s="12">
        <f>SUM(B43,D43,E43,F43)</f>
        <v>5.2600000000000022E-2</v>
      </c>
      <c r="I43" s="40">
        <v>1.1000000000000001</v>
      </c>
      <c r="J43" s="25">
        <f>H41/H43</f>
        <v>1.1359315589353616</v>
      </c>
      <c r="K43" s="41">
        <f>G39/G43</f>
        <v>1.2071034482758627</v>
      </c>
      <c r="L43" s="34">
        <f>H39/H43</f>
        <v>1.2854562737642592</v>
      </c>
      <c r="M43" s="40">
        <f>G37/G43</f>
        <v>1.5678551724137941</v>
      </c>
      <c r="N43" s="34">
        <f>H37/H43</f>
        <v>1.7826901140684424</v>
      </c>
      <c r="O43" s="85"/>
      <c r="P43" s="85"/>
      <c r="Q43" s="85"/>
      <c r="T43" s="78"/>
    </row>
    <row r="44" spans="1:24" x14ac:dyDescent="0.3">
      <c r="A44" s="241"/>
      <c r="B44" s="51" t="s">
        <v>18</v>
      </c>
      <c r="C44" s="19" t="s">
        <v>10</v>
      </c>
      <c r="D44" s="19" t="s">
        <v>15</v>
      </c>
      <c r="E44" s="19" t="s">
        <v>12</v>
      </c>
      <c r="F44" s="20" t="s">
        <v>13</v>
      </c>
      <c r="G44" s="21" t="s">
        <v>20</v>
      </c>
      <c r="H44" s="22" t="s">
        <v>21</v>
      </c>
      <c r="I44" s="24" t="s">
        <v>24</v>
      </c>
      <c r="J44" s="24" t="s">
        <v>25</v>
      </c>
      <c r="K44" s="38" t="s">
        <v>26</v>
      </c>
      <c r="L44" s="33" t="s">
        <v>27</v>
      </c>
      <c r="M44" s="24" t="s">
        <v>28</v>
      </c>
      <c r="N44" s="33" t="s">
        <v>29</v>
      </c>
      <c r="O44" s="84"/>
      <c r="P44" s="84"/>
      <c r="Q44" s="84"/>
    </row>
    <row r="45" spans="1:24" ht="12" thickBot="1" x14ac:dyDescent="0.35">
      <c r="A45" s="241"/>
      <c r="B45" s="52">
        <v>1E-3</v>
      </c>
      <c r="C45" s="53">
        <v>0.02</v>
      </c>
      <c r="D45" s="52">
        <v>1E-4</v>
      </c>
      <c r="E45" s="53">
        <v>0.03</v>
      </c>
      <c r="F45" s="10">
        <v>1.4999999999999999E-2</v>
      </c>
      <c r="G45" s="52">
        <f>SUM(B45,C45,E45,F45)</f>
        <v>6.6000000000000003E-2</v>
      </c>
      <c r="H45" s="60">
        <f>SUM(B45,D45,E45,F45)</f>
        <v>4.6100000000000002E-2</v>
      </c>
      <c r="I45" s="55">
        <v>1.1000000000000001</v>
      </c>
      <c r="J45" s="56">
        <f>H43/H45</f>
        <v>1.1409978308026034</v>
      </c>
      <c r="K45" s="61">
        <f>G41/G45</f>
        <v>1.2068181818181825</v>
      </c>
      <c r="L45" s="62">
        <f>H41/H45</f>
        <v>1.2960954446854671</v>
      </c>
      <c r="M45" s="55">
        <f>G39/G45</f>
        <v>1.3259848484848493</v>
      </c>
      <c r="N45" s="62">
        <f>H39/H45</f>
        <v>1.4667028199566174</v>
      </c>
      <c r="O45" s="85"/>
      <c r="P45" s="85"/>
      <c r="Q45" s="85"/>
      <c r="T45" s="78"/>
    </row>
    <row r="46" spans="1:24" ht="12.75" thickTop="1" thickBot="1" x14ac:dyDescent="0.35">
      <c r="A46" s="16"/>
      <c r="B46" s="82" t="s">
        <v>38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6"/>
      <c r="O46" s="83"/>
      <c r="P46" s="83"/>
      <c r="Q46" s="83"/>
    </row>
    <row r="47" spans="1:24" x14ac:dyDescent="0.3">
      <c r="A47" s="240"/>
      <c r="B47" s="28" t="s">
        <v>9</v>
      </c>
      <c r="C47" s="49" t="s">
        <v>11</v>
      </c>
      <c r="D47" s="49" t="s">
        <v>15</v>
      </c>
      <c r="E47" s="49" t="s">
        <v>12</v>
      </c>
      <c r="F47" s="50" t="s">
        <v>13</v>
      </c>
      <c r="G47" s="28" t="s">
        <v>20</v>
      </c>
      <c r="H47" s="29" t="s">
        <v>21</v>
      </c>
      <c r="I47" s="26" t="s">
        <v>36</v>
      </c>
      <c r="J47" s="26"/>
      <c r="K47" s="36"/>
      <c r="L47" s="31"/>
      <c r="M47" s="26"/>
      <c r="N47" s="31"/>
      <c r="O47" s="84"/>
      <c r="P47" s="84"/>
      <c r="Q47" s="84"/>
    </row>
    <row r="48" spans="1:24" ht="12" thickBot="1" x14ac:dyDescent="0.35">
      <c r="A48" s="240"/>
      <c r="B48" s="13">
        <f>G50*I50 - SUM(C48:F48)</f>
        <v>0.22652400000000011</v>
      </c>
      <c r="C48" s="9">
        <v>0.02</v>
      </c>
      <c r="D48" s="15">
        <v>1E-4</v>
      </c>
      <c r="E48" s="9">
        <v>0.03</v>
      </c>
      <c r="F48" s="10">
        <v>1.4999999999999999E-2</v>
      </c>
      <c r="G48" s="17">
        <f>SUM(B48,C48,E48,F48)</f>
        <v>0.29152400000000012</v>
      </c>
      <c r="H48" s="18">
        <f>SUM(B48,D48,E48,F48)</f>
        <v>0.27162400000000009</v>
      </c>
      <c r="I48" s="27"/>
      <c r="J48" s="27"/>
      <c r="K48" s="37"/>
      <c r="L48" s="32"/>
      <c r="M48" s="27"/>
      <c r="N48" s="32"/>
      <c r="O48" s="85"/>
      <c r="P48" s="85"/>
      <c r="Q48" s="84"/>
    </row>
    <row r="49" spans="1:17" x14ac:dyDescent="0.3">
      <c r="A49" s="240"/>
      <c r="B49" s="14" t="s">
        <v>14</v>
      </c>
      <c r="C49" s="5" t="s">
        <v>10</v>
      </c>
      <c r="D49" s="5" t="s">
        <v>15</v>
      </c>
      <c r="E49" s="5" t="s">
        <v>12</v>
      </c>
      <c r="F49" s="6" t="s">
        <v>13</v>
      </c>
      <c r="G49" s="7" t="s">
        <v>20</v>
      </c>
      <c r="H49" s="8" t="s">
        <v>21</v>
      </c>
      <c r="I49" s="23" t="s">
        <v>24</v>
      </c>
      <c r="J49" s="23" t="s">
        <v>25</v>
      </c>
      <c r="K49" s="36"/>
      <c r="L49" s="31"/>
      <c r="M49" s="26"/>
      <c r="N49" s="31"/>
      <c r="O49" s="84"/>
      <c r="P49" s="84"/>
      <c r="Q49" s="84"/>
    </row>
    <row r="50" spans="1:17" ht="12" thickBot="1" x14ac:dyDescent="0.35">
      <c r="A50" s="240"/>
      <c r="B50" s="13">
        <f>G52*I52 - SUM(C50:F50)</f>
        <v>0.12941600000000009</v>
      </c>
      <c r="C50" s="53">
        <v>0.02</v>
      </c>
      <c r="D50" s="52">
        <v>1E-4</v>
      </c>
      <c r="E50" s="53">
        <v>0.03</v>
      </c>
      <c r="F50" s="10">
        <v>1.4999999999999999E-2</v>
      </c>
      <c r="G50" s="52">
        <f>SUM(B50,C50,E50,F50)</f>
        <v>0.19441600000000009</v>
      </c>
      <c r="H50" s="54">
        <f>SUM(B50,D50,E50,F50)</f>
        <v>0.17451600000000006</v>
      </c>
      <c r="I50" s="55">
        <v>1.5</v>
      </c>
      <c r="J50" s="56">
        <f>H48/H50</f>
        <v>1.5564418162231544</v>
      </c>
      <c r="K50" s="57"/>
      <c r="L50" s="58"/>
      <c r="M50" s="59"/>
      <c r="N50" s="58"/>
      <c r="O50" s="85"/>
      <c r="P50" s="85"/>
      <c r="Q50" s="85"/>
    </row>
    <row r="51" spans="1:17" ht="12" thickTop="1" x14ac:dyDescent="0.3">
      <c r="A51" s="241"/>
      <c r="B51" s="44" t="s">
        <v>16</v>
      </c>
      <c r="C51" s="42" t="s">
        <v>10</v>
      </c>
      <c r="D51" s="42" t="s">
        <v>15</v>
      </c>
      <c r="E51" s="42" t="s">
        <v>12</v>
      </c>
      <c r="F51" s="43" t="s">
        <v>13</v>
      </c>
      <c r="G51" s="44" t="s">
        <v>20</v>
      </c>
      <c r="H51" s="45" t="s">
        <v>21</v>
      </c>
      <c r="I51" s="46" t="s">
        <v>24</v>
      </c>
      <c r="J51" s="46" t="s">
        <v>25</v>
      </c>
      <c r="K51" s="43" t="s">
        <v>26</v>
      </c>
      <c r="L51" s="47" t="s">
        <v>27</v>
      </c>
      <c r="M51" s="48"/>
      <c r="N51" s="87"/>
      <c r="O51" s="84"/>
      <c r="P51" s="84"/>
      <c r="Q51" s="84"/>
    </row>
    <row r="52" spans="1:17" ht="12" thickBot="1" x14ac:dyDescent="0.35">
      <c r="A52" s="241"/>
      <c r="B52" s="13">
        <f>G54*I54 - SUM(C52:F52)</f>
        <v>7.3940000000000061E-2</v>
      </c>
      <c r="C52" s="9">
        <v>0.02</v>
      </c>
      <c r="D52" s="15">
        <v>1E-4</v>
      </c>
      <c r="E52" s="9">
        <v>0.03</v>
      </c>
      <c r="F52" s="10">
        <v>1.4999999999999999E-2</v>
      </c>
      <c r="G52" s="11">
        <f>SUM(B52,C52,E52,F52)</f>
        <v>0.13894000000000006</v>
      </c>
      <c r="H52" s="12">
        <f>SUM(B52,D52,E52,F52)</f>
        <v>0.11904000000000006</v>
      </c>
      <c r="I52" s="40">
        <v>1.4</v>
      </c>
      <c r="J52" s="25">
        <f>H50/H52</f>
        <v>1.4660282258064514</v>
      </c>
      <c r="K52" s="41">
        <f>G48/G52</f>
        <v>2.0982006621563265</v>
      </c>
      <c r="L52" s="34">
        <f>H48/H52</f>
        <v>2.2817876344086017</v>
      </c>
      <c r="M52" s="30"/>
      <c r="N52" s="88"/>
      <c r="O52" s="85"/>
      <c r="P52" s="85"/>
      <c r="Q52" s="85"/>
    </row>
    <row r="53" spans="1:17" x14ac:dyDescent="0.3">
      <c r="A53" s="241"/>
      <c r="B53" s="14" t="s">
        <v>17</v>
      </c>
      <c r="C53" s="5" t="s">
        <v>10</v>
      </c>
      <c r="D53" s="5" t="s">
        <v>15</v>
      </c>
      <c r="E53" s="5" t="s">
        <v>12</v>
      </c>
      <c r="F53" s="6" t="s">
        <v>13</v>
      </c>
      <c r="G53" s="7" t="s">
        <v>20</v>
      </c>
      <c r="H53" s="8" t="s">
        <v>21</v>
      </c>
      <c r="I53" s="23" t="s">
        <v>24</v>
      </c>
      <c r="J53" s="23" t="s">
        <v>25</v>
      </c>
      <c r="K53" s="39" t="s">
        <v>26</v>
      </c>
      <c r="L53" s="35" t="s">
        <v>27</v>
      </c>
      <c r="M53" s="23" t="s">
        <v>28</v>
      </c>
      <c r="N53" s="35" t="s">
        <v>29</v>
      </c>
      <c r="O53" s="84"/>
      <c r="P53" s="84"/>
      <c r="Q53" s="84"/>
    </row>
    <row r="54" spans="1:17" ht="12" thickBot="1" x14ac:dyDescent="0.35">
      <c r="A54" s="241"/>
      <c r="B54" s="13">
        <f>G56*I56 - SUM(C54:F54)</f>
        <v>6.1400000000000038E-2</v>
      </c>
      <c r="C54" s="9">
        <v>0.02</v>
      </c>
      <c r="D54" s="15">
        <v>1E-4</v>
      </c>
      <c r="E54" s="9">
        <v>0.03</v>
      </c>
      <c r="F54" s="10">
        <v>1.4999999999999999E-2</v>
      </c>
      <c r="G54" s="11">
        <f>SUM(B54,C54,E54,F54)</f>
        <v>0.12640000000000004</v>
      </c>
      <c r="H54" s="12">
        <f>SUM(B54,D54,E54,F54)</f>
        <v>0.10650000000000004</v>
      </c>
      <c r="I54" s="40">
        <v>1.1000000000000001</v>
      </c>
      <c r="J54" s="25">
        <f>H52/H54</f>
        <v>1.1177464788732396</v>
      </c>
      <c r="K54" s="41">
        <f>G50/G54</f>
        <v>1.5381012658227851</v>
      </c>
      <c r="L54" s="34">
        <f>H50/H54</f>
        <v>1.6386478873239436</v>
      </c>
      <c r="M54" s="40">
        <f>G48/G54</f>
        <v>2.3063607594936713</v>
      </c>
      <c r="N54" s="34">
        <f>H48/H54</f>
        <v>2.5504600938967137</v>
      </c>
      <c r="O54" s="85"/>
      <c r="P54" s="85"/>
      <c r="Q54" s="85"/>
    </row>
    <row r="55" spans="1:17" x14ac:dyDescent="0.3">
      <c r="A55" s="241"/>
      <c r="B55" s="51" t="s">
        <v>18</v>
      </c>
      <c r="C55" s="19" t="s">
        <v>10</v>
      </c>
      <c r="D55" s="19" t="s">
        <v>15</v>
      </c>
      <c r="E55" s="19" t="s">
        <v>12</v>
      </c>
      <c r="F55" s="20" t="s">
        <v>13</v>
      </c>
      <c r="G55" s="21" t="s">
        <v>20</v>
      </c>
      <c r="H55" s="22" t="s">
        <v>21</v>
      </c>
      <c r="I55" s="24" t="s">
        <v>24</v>
      </c>
      <c r="J55" s="24" t="s">
        <v>25</v>
      </c>
      <c r="K55" s="38" t="s">
        <v>26</v>
      </c>
      <c r="L55" s="33" t="s">
        <v>27</v>
      </c>
      <c r="M55" s="24" t="s">
        <v>28</v>
      </c>
      <c r="N55" s="33" t="s">
        <v>29</v>
      </c>
      <c r="O55" s="84"/>
      <c r="P55" s="84"/>
      <c r="Q55" s="84"/>
    </row>
    <row r="56" spans="1:17" ht="12" thickBot="1" x14ac:dyDescent="0.35">
      <c r="A56" s="241"/>
      <c r="B56" s="52">
        <v>0.05</v>
      </c>
      <c r="C56" s="53">
        <v>0.02</v>
      </c>
      <c r="D56" s="52">
        <v>1E-4</v>
      </c>
      <c r="E56" s="53">
        <v>0.03</v>
      </c>
      <c r="F56" s="10">
        <v>1.4999999999999999E-2</v>
      </c>
      <c r="G56" s="52">
        <f>SUM(B56,C56,E56,F56)</f>
        <v>0.115</v>
      </c>
      <c r="H56" s="60">
        <f>SUM(B56,D56,E56,F56)</f>
        <v>9.5100000000000004E-2</v>
      </c>
      <c r="I56" s="55">
        <v>1.1000000000000001</v>
      </c>
      <c r="J56" s="56">
        <f>H54/H56</f>
        <v>1.1198738170347007</v>
      </c>
      <c r="K56" s="61">
        <f>G52/G56</f>
        <v>1.2081739130434788</v>
      </c>
      <c r="L56" s="62">
        <f>H52/H56</f>
        <v>1.2517350157728713</v>
      </c>
      <c r="M56" s="55">
        <f>G50/G56</f>
        <v>1.6905739130434789</v>
      </c>
      <c r="N56" s="62">
        <f>H50/H56</f>
        <v>1.8350788643533129</v>
      </c>
      <c r="O56" s="85"/>
      <c r="P56" s="85"/>
      <c r="Q56" s="85"/>
    </row>
    <row r="57" spans="1:17" ht="12" thickTop="1" x14ac:dyDescent="0.3"/>
  </sheetData>
  <mergeCells count="10">
    <mergeCell ref="A51:A56"/>
    <mergeCell ref="A47:A50"/>
    <mergeCell ref="A40:A45"/>
    <mergeCell ref="A36:A39"/>
    <mergeCell ref="A18:A23"/>
    <mergeCell ref="A14:A17"/>
    <mergeCell ref="A3:A6"/>
    <mergeCell ref="A7:A12"/>
    <mergeCell ref="A29:A34"/>
    <mergeCell ref="A25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/>
  </sheetViews>
  <sheetFormatPr defaultRowHeight="12" x14ac:dyDescent="0.3"/>
  <cols>
    <col min="1" max="1" width="2.625" style="1" customWidth="1"/>
    <col min="2" max="2" width="12.75" style="1" bestFit="1" customWidth="1"/>
    <col min="3" max="3" width="7.5" style="65" bestFit="1" customWidth="1"/>
    <col min="4" max="8" width="6.625" style="65" bestFit="1" customWidth="1"/>
    <col min="9" max="10" width="7.625" style="65" bestFit="1" customWidth="1"/>
    <col min="11" max="11" width="8.5" style="65" bestFit="1" customWidth="1"/>
    <col min="12" max="12" width="7.625" style="65" bestFit="1" customWidth="1"/>
    <col min="13" max="13" width="6" style="65" bestFit="1" customWidth="1"/>
    <col min="14" max="14" width="6.625" style="65" bestFit="1" customWidth="1"/>
    <col min="15" max="15" width="6.75" style="65" bestFit="1" customWidth="1"/>
    <col min="16" max="17" width="6" style="65" bestFit="1" customWidth="1"/>
    <col min="18" max="19" width="7.5" style="65" bestFit="1" customWidth="1"/>
    <col min="20" max="23" width="6" style="65" bestFit="1" customWidth="1"/>
    <col min="24" max="24" width="6.625" style="65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7" x14ac:dyDescent="0.3">
      <c r="K1" s="66"/>
      <c r="L1" s="66"/>
      <c r="M1" s="66"/>
      <c r="N1" s="66"/>
      <c r="O1" s="66"/>
      <c r="AB1" s="1" t="s">
        <v>34</v>
      </c>
    </row>
    <row r="2" spans="2:37" x14ac:dyDescent="0.3">
      <c r="B2" s="1" t="s">
        <v>0</v>
      </c>
      <c r="C2" s="67" t="s">
        <v>32</v>
      </c>
      <c r="D2" s="65">
        <f>D4*D5 *D7</f>
        <v>0</v>
      </c>
      <c r="E2" s="65">
        <f t="shared" ref="E2:X2" si="0">E4*E5 *E7</f>
        <v>0</v>
      </c>
      <c r="F2" s="65">
        <f t="shared" si="0"/>
        <v>0</v>
      </c>
      <c r="G2" s="65">
        <f t="shared" si="0"/>
        <v>0</v>
      </c>
      <c r="H2" s="65">
        <f t="shared" si="0"/>
        <v>0</v>
      </c>
      <c r="I2" s="65" t="e">
        <f t="shared" si="0"/>
        <v>#REF!</v>
      </c>
      <c r="J2" s="65" t="e">
        <f t="shared" si="0"/>
        <v>#REF!</v>
      </c>
      <c r="K2" s="65" t="e">
        <f t="shared" si="0"/>
        <v>#REF!</v>
      </c>
      <c r="L2" s="65" t="e">
        <f t="shared" si="0"/>
        <v>#REF!</v>
      </c>
      <c r="M2" s="65" t="e">
        <f t="shared" si="0"/>
        <v>#REF!</v>
      </c>
      <c r="N2" s="65" t="e">
        <f t="shared" si="0"/>
        <v>#REF!</v>
      </c>
      <c r="O2" s="65" t="e">
        <f t="shared" si="0"/>
        <v>#REF!</v>
      </c>
      <c r="P2" s="65" t="e">
        <f t="shared" si="0"/>
        <v>#REF!</v>
      </c>
      <c r="Q2" s="65">
        <f t="shared" si="0"/>
        <v>0.15000000000000002</v>
      </c>
      <c r="R2" s="65">
        <f t="shared" si="0"/>
        <v>0.2</v>
      </c>
      <c r="S2" s="65">
        <f t="shared" si="0"/>
        <v>0</v>
      </c>
      <c r="T2" s="65">
        <f t="shared" si="0"/>
        <v>0</v>
      </c>
      <c r="U2" s="65">
        <f t="shared" si="0"/>
        <v>0</v>
      </c>
      <c r="V2" s="65">
        <f t="shared" si="0"/>
        <v>0</v>
      </c>
      <c r="W2" s="65">
        <f t="shared" si="0"/>
        <v>0</v>
      </c>
      <c r="X2" s="65">
        <f t="shared" si="0"/>
        <v>0.3</v>
      </c>
      <c r="Y2" s="63"/>
      <c r="Z2" s="63"/>
      <c r="AB2" s="1" t="e">
        <f>SUM(I2:X2)</f>
        <v>#REF!</v>
      </c>
      <c r="AC2" s="1" t="e">
        <f>AD2-AB2</f>
        <v>#REF!</v>
      </c>
      <c r="AD2" s="1" t="e">
        <f>J40</f>
        <v>#REF!</v>
      </c>
    </row>
    <row r="3" spans="2:37" x14ac:dyDescent="0.3">
      <c r="C3" s="65" t="s">
        <v>35</v>
      </c>
      <c r="D3" s="65" t="s">
        <v>4</v>
      </c>
      <c r="E3" s="65" t="s">
        <v>5</v>
      </c>
      <c r="F3" s="65" t="s">
        <v>6</v>
      </c>
      <c r="G3" s="65" t="s">
        <v>7</v>
      </c>
      <c r="H3" s="65" t="s">
        <v>30</v>
      </c>
      <c r="I3" s="68" t="s">
        <v>8</v>
      </c>
      <c r="J3" s="68" t="s">
        <v>8</v>
      </c>
      <c r="K3" s="68" t="s">
        <v>8</v>
      </c>
      <c r="L3" s="68" t="s">
        <v>8</v>
      </c>
      <c r="M3" s="73" t="s">
        <v>1</v>
      </c>
      <c r="N3" s="73" t="s">
        <v>1</v>
      </c>
      <c r="O3" s="73" t="s">
        <v>1</v>
      </c>
      <c r="P3" s="73" t="s">
        <v>1</v>
      </c>
      <c r="Q3" s="68" t="s">
        <v>2</v>
      </c>
      <c r="R3" s="68" t="s">
        <v>2</v>
      </c>
      <c r="S3" s="68" t="s">
        <v>2</v>
      </c>
      <c r="T3" s="68" t="s">
        <v>2</v>
      </c>
      <c r="U3" s="68" t="s">
        <v>2</v>
      </c>
      <c r="V3" s="68" t="s">
        <v>2</v>
      </c>
      <c r="W3" s="65" t="s">
        <v>2</v>
      </c>
      <c r="X3" s="65" t="s">
        <v>2</v>
      </c>
      <c r="Y3" s="64"/>
      <c r="Z3" s="64"/>
      <c r="AA3" s="64"/>
      <c r="AB3" s="2"/>
      <c r="AC3" s="2"/>
      <c r="AD3" s="2"/>
    </row>
    <row r="4" spans="2:37" x14ac:dyDescent="0.3">
      <c r="C4" s="65" t="s">
        <v>31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68">
        <v>2</v>
      </c>
      <c r="J4" s="68">
        <v>3</v>
      </c>
      <c r="K4" s="68">
        <v>4</v>
      </c>
      <c r="L4" s="68">
        <v>5</v>
      </c>
      <c r="M4" s="68">
        <v>2</v>
      </c>
      <c r="N4" s="68">
        <v>3</v>
      </c>
      <c r="O4" s="68">
        <v>4</v>
      </c>
      <c r="P4" s="68">
        <v>5</v>
      </c>
      <c r="Q4" s="68">
        <v>3</v>
      </c>
      <c r="R4" s="68">
        <v>4</v>
      </c>
      <c r="S4" s="68">
        <v>5</v>
      </c>
      <c r="T4" s="68">
        <v>6</v>
      </c>
      <c r="U4" s="68">
        <v>7</v>
      </c>
      <c r="V4" s="68">
        <v>8</v>
      </c>
      <c r="W4" s="65">
        <v>9</v>
      </c>
      <c r="X4" s="65">
        <v>10</v>
      </c>
    </row>
    <row r="5" spans="2:37" s="2" customFormat="1" x14ac:dyDescent="0.3">
      <c r="C5" s="67">
        <f>SUM(D5:AA5)</f>
        <v>1.0000000000000002</v>
      </c>
      <c r="D5" s="71">
        <v>0.5</v>
      </c>
      <c r="E5" s="71">
        <v>0.12</v>
      </c>
      <c r="F5" s="71">
        <v>0.01</v>
      </c>
      <c r="G5" s="71">
        <v>0</v>
      </c>
      <c r="H5" s="72">
        <v>0</v>
      </c>
      <c r="I5" s="73">
        <v>0.1</v>
      </c>
      <c r="J5" s="73">
        <v>0.05</v>
      </c>
      <c r="K5" s="73">
        <v>0.01</v>
      </c>
      <c r="L5" s="73">
        <v>0.01</v>
      </c>
      <c r="M5" s="73">
        <v>0.03</v>
      </c>
      <c r="N5" s="73">
        <v>0.03</v>
      </c>
      <c r="O5" s="73">
        <v>0</v>
      </c>
      <c r="P5" s="73">
        <v>0.01</v>
      </c>
      <c r="Q5" s="73">
        <v>0.05</v>
      </c>
      <c r="R5" s="73">
        <v>0.05</v>
      </c>
      <c r="S5" s="73">
        <v>0</v>
      </c>
      <c r="T5" s="73">
        <v>0</v>
      </c>
      <c r="U5" s="73">
        <v>0</v>
      </c>
      <c r="V5" s="73">
        <v>0</v>
      </c>
      <c r="W5" s="67">
        <v>0</v>
      </c>
      <c r="X5" s="67">
        <v>0.03</v>
      </c>
    </row>
    <row r="6" spans="2:37" x14ac:dyDescent="0.3">
      <c r="C6" s="65">
        <f>SUM(D6:AA6)</f>
        <v>10000</v>
      </c>
      <c r="D6" s="65">
        <f>D5*10000</f>
        <v>5000</v>
      </c>
      <c r="E6" s="65">
        <f t="shared" ref="E6:X6" si="1">E5*10000</f>
        <v>1200</v>
      </c>
      <c r="F6" s="65">
        <f t="shared" si="1"/>
        <v>100</v>
      </c>
      <c r="G6" s="65">
        <f t="shared" si="1"/>
        <v>0</v>
      </c>
      <c r="H6" s="65">
        <f t="shared" si="1"/>
        <v>0</v>
      </c>
      <c r="I6" s="65">
        <f t="shared" si="1"/>
        <v>1000</v>
      </c>
      <c r="J6" s="65">
        <f t="shared" si="1"/>
        <v>500</v>
      </c>
      <c r="K6" s="65">
        <f t="shared" si="1"/>
        <v>100</v>
      </c>
      <c r="L6" s="65">
        <f t="shared" si="1"/>
        <v>100</v>
      </c>
      <c r="M6" s="65">
        <f t="shared" si="1"/>
        <v>300</v>
      </c>
      <c r="N6" s="65">
        <f t="shared" si="1"/>
        <v>300</v>
      </c>
      <c r="O6" s="65">
        <f t="shared" si="1"/>
        <v>0</v>
      </c>
      <c r="P6" s="65">
        <f t="shared" si="1"/>
        <v>100</v>
      </c>
      <c r="Q6" s="65">
        <f t="shared" si="1"/>
        <v>500</v>
      </c>
      <c r="R6" s="65">
        <f t="shared" si="1"/>
        <v>500</v>
      </c>
      <c r="S6" s="65">
        <f t="shared" si="1"/>
        <v>0</v>
      </c>
      <c r="T6" s="65">
        <f t="shared" si="1"/>
        <v>0</v>
      </c>
      <c r="U6" s="65">
        <f t="shared" si="1"/>
        <v>0</v>
      </c>
      <c r="V6" s="65">
        <f t="shared" si="1"/>
        <v>0</v>
      </c>
      <c r="W6" s="65">
        <f t="shared" si="1"/>
        <v>0</v>
      </c>
      <c r="X6" s="65">
        <f t="shared" si="1"/>
        <v>300</v>
      </c>
    </row>
    <row r="7" spans="2:37" x14ac:dyDescent="0.3">
      <c r="C7" s="65" t="s">
        <v>33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77" t="e">
        <f>K40</f>
        <v>#REF!</v>
      </c>
      <c r="J7" s="77" t="e">
        <f>K40</f>
        <v>#REF!</v>
      </c>
      <c r="K7" s="77" t="e">
        <f>K40</f>
        <v>#REF!</v>
      </c>
      <c r="L7" s="77" t="e">
        <f>K40</f>
        <v>#REF!</v>
      </c>
      <c r="M7" s="77" t="e">
        <f>L40</f>
        <v>#REF!</v>
      </c>
      <c r="N7" s="77" t="e">
        <f>L40</f>
        <v>#REF!</v>
      </c>
      <c r="O7" s="77" t="e">
        <f>L40</f>
        <v>#REF!</v>
      </c>
      <c r="P7" s="77" t="e">
        <f>L40</f>
        <v>#REF!</v>
      </c>
      <c r="Q7" s="68">
        <v>1</v>
      </c>
      <c r="R7" s="68">
        <v>1</v>
      </c>
      <c r="S7" s="68">
        <v>1</v>
      </c>
      <c r="T7" s="68">
        <v>1</v>
      </c>
      <c r="U7" s="68">
        <v>1</v>
      </c>
      <c r="V7" s="68">
        <v>1</v>
      </c>
      <c r="W7" s="65">
        <v>1</v>
      </c>
      <c r="X7" s="65">
        <v>1</v>
      </c>
    </row>
    <row r="8" spans="2:37" x14ac:dyDescent="0.3"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AI8" s="1" t="s">
        <v>57</v>
      </c>
    </row>
    <row r="9" spans="2:37" x14ac:dyDescent="0.3">
      <c r="B9" s="1" t="s">
        <v>3</v>
      </c>
      <c r="C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AI9" s="1" t="s">
        <v>58</v>
      </c>
      <c r="AJ9" s="1">
        <v>2</v>
      </c>
      <c r="AK9" s="1" t="e">
        <f>#REF!</f>
        <v>#REF!</v>
      </c>
    </row>
    <row r="10" spans="2:37" x14ac:dyDescent="0.3">
      <c r="C10" s="67" t="s">
        <v>32</v>
      </c>
      <c r="D10" s="65">
        <f>D12*D13 *D15</f>
        <v>0</v>
      </c>
      <c r="E10" s="65">
        <f t="shared" ref="E10:W10" si="2">E12*E13 *E15</f>
        <v>0</v>
      </c>
      <c r="F10" s="65">
        <f t="shared" si="2"/>
        <v>0</v>
      </c>
      <c r="G10" s="65">
        <f t="shared" si="2"/>
        <v>0</v>
      </c>
      <c r="H10" s="65">
        <f t="shared" si="2"/>
        <v>0</v>
      </c>
      <c r="I10" s="68" t="e">
        <f t="shared" si="2"/>
        <v>#REF!</v>
      </c>
      <c r="J10" s="68" t="e">
        <f t="shared" si="2"/>
        <v>#REF!</v>
      </c>
      <c r="K10" s="68" t="e">
        <f t="shared" si="2"/>
        <v>#REF!</v>
      </c>
      <c r="L10" s="68" t="e">
        <f t="shared" si="2"/>
        <v>#REF!</v>
      </c>
      <c r="M10" s="68">
        <f t="shared" si="2"/>
        <v>0.1</v>
      </c>
      <c r="N10" s="68">
        <f t="shared" si="2"/>
        <v>0.12</v>
      </c>
      <c r="O10" s="68">
        <f t="shared" si="2"/>
        <v>0.08</v>
      </c>
      <c r="P10" s="68">
        <f t="shared" si="2"/>
        <v>0.05</v>
      </c>
      <c r="Q10" s="68">
        <f t="shared" si="2"/>
        <v>0</v>
      </c>
      <c r="R10" s="68">
        <f t="shared" si="2"/>
        <v>0</v>
      </c>
      <c r="S10" s="68">
        <f t="shared" si="2"/>
        <v>0</v>
      </c>
      <c r="T10" s="68">
        <f t="shared" si="2"/>
        <v>0</v>
      </c>
      <c r="U10" s="68">
        <f t="shared" si="2"/>
        <v>0.2</v>
      </c>
      <c r="V10" s="68" t="e">
        <f t="shared" si="2"/>
        <v>#REF!</v>
      </c>
      <c r="W10" s="68" t="e">
        <f t="shared" si="2"/>
        <v>#REF!</v>
      </c>
      <c r="X10" s="68"/>
      <c r="Y10" s="63"/>
      <c r="Z10" s="63"/>
      <c r="AA10" s="63"/>
      <c r="AB10" s="1" t="e">
        <f>SUM(I10:X10)</f>
        <v>#REF!</v>
      </c>
      <c r="AC10" s="1" t="e">
        <f>AD10-AB10</f>
        <v>#REF!</v>
      </c>
      <c r="AD10" s="1" t="e">
        <f>K40</f>
        <v>#REF!</v>
      </c>
      <c r="AI10" s="1" t="s">
        <v>59</v>
      </c>
      <c r="AJ10" s="1">
        <v>1</v>
      </c>
      <c r="AK10" s="1">
        <v>1</v>
      </c>
    </row>
    <row r="11" spans="2:37" x14ac:dyDescent="0.3">
      <c r="C11" s="65" t="s">
        <v>35</v>
      </c>
      <c r="D11" s="69" t="s">
        <v>4</v>
      </c>
      <c r="E11" s="69" t="s">
        <v>5</v>
      </c>
      <c r="F11" s="69" t="s">
        <v>6</v>
      </c>
      <c r="G11" s="69" t="s">
        <v>7</v>
      </c>
      <c r="H11" s="70" t="s">
        <v>30</v>
      </c>
      <c r="I11" s="68" t="s">
        <v>1</v>
      </c>
      <c r="J11" s="68" t="s">
        <v>1</v>
      </c>
      <c r="K11" s="68" t="s">
        <v>1</v>
      </c>
      <c r="L11" s="68" t="s">
        <v>1</v>
      </c>
      <c r="M11" s="68" t="s">
        <v>2</v>
      </c>
      <c r="N11" s="68" t="s">
        <v>2</v>
      </c>
      <c r="O11" s="68" t="s">
        <v>2</v>
      </c>
      <c r="P11" s="68" t="s">
        <v>2</v>
      </c>
      <c r="Q11" s="68" t="s">
        <v>2</v>
      </c>
      <c r="R11" s="68" t="s">
        <v>2</v>
      </c>
      <c r="S11" s="68" t="s">
        <v>2</v>
      </c>
      <c r="T11" s="68" t="s">
        <v>2</v>
      </c>
      <c r="U11" s="68" t="s">
        <v>2</v>
      </c>
      <c r="V11" s="70" t="s">
        <v>0</v>
      </c>
      <c r="W11" s="70" t="s">
        <v>0</v>
      </c>
      <c r="X11" s="68"/>
      <c r="Y11" s="63"/>
      <c r="Z11" s="63"/>
      <c r="AA11" s="63"/>
    </row>
    <row r="12" spans="2:37" x14ac:dyDescent="0.3">
      <c r="C12" s="65" t="s">
        <v>31</v>
      </c>
      <c r="D12" s="69">
        <v>0</v>
      </c>
      <c r="E12" s="69">
        <v>0</v>
      </c>
      <c r="F12" s="69">
        <v>0</v>
      </c>
      <c r="G12" s="69">
        <v>0</v>
      </c>
      <c r="H12" s="70">
        <v>0</v>
      </c>
      <c r="I12" s="68">
        <v>2</v>
      </c>
      <c r="J12" s="68">
        <v>3</v>
      </c>
      <c r="K12" s="68">
        <v>4</v>
      </c>
      <c r="L12" s="68">
        <v>5</v>
      </c>
      <c r="M12" s="68">
        <v>2</v>
      </c>
      <c r="N12" s="68">
        <v>3</v>
      </c>
      <c r="O12" s="68">
        <v>4</v>
      </c>
      <c r="P12" s="68">
        <v>5</v>
      </c>
      <c r="Q12" s="68">
        <v>6</v>
      </c>
      <c r="R12" s="68">
        <v>7</v>
      </c>
      <c r="S12" s="68">
        <v>8</v>
      </c>
      <c r="T12" s="68">
        <v>9</v>
      </c>
      <c r="U12" s="68">
        <v>10</v>
      </c>
      <c r="V12" s="70">
        <v>1</v>
      </c>
      <c r="W12" s="70">
        <v>2</v>
      </c>
      <c r="X12" s="68"/>
      <c r="Y12" s="63"/>
      <c r="Z12" s="63"/>
      <c r="AA12" s="63"/>
      <c r="AI12" s="1" t="s">
        <v>60</v>
      </c>
    </row>
    <row r="13" spans="2:37" x14ac:dyDescent="0.3">
      <c r="C13" s="67">
        <f>SUM(D13:AA13)</f>
        <v>1.0000000000000002</v>
      </c>
      <c r="D13" s="71">
        <v>0.1</v>
      </c>
      <c r="E13" s="71">
        <v>0.2</v>
      </c>
      <c r="F13" s="71">
        <v>0.25</v>
      </c>
      <c r="G13" s="71">
        <v>0.05</v>
      </c>
      <c r="H13" s="72">
        <v>0.02</v>
      </c>
      <c r="I13" s="73">
        <v>0.1</v>
      </c>
      <c r="J13" s="73">
        <v>7.0000000000000007E-2</v>
      </c>
      <c r="K13" s="73">
        <v>0.04</v>
      </c>
      <c r="L13" s="73">
        <v>0.01</v>
      </c>
      <c r="M13" s="73">
        <v>0.05</v>
      </c>
      <c r="N13" s="73">
        <v>0.04</v>
      </c>
      <c r="O13" s="73">
        <v>0.02</v>
      </c>
      <c r="P13" s="73">
        <v>0.01</v>
      </c>
      <c r="Q13" s="73">
        <v>0</v>
      </c>
      <c r="R13" s="73">
        <v>0</v>
      </c>
      <c r="S13" s="73">
        <v>0</v>
      </c>
      <c r="T13" s="73">
        <v>0</v>
      </c>
      <c r="U13" s="73">
        <v>0.02</v>
      </c>
      <c r="V13" s="72">
        <v>0.01</v>
      </c>
      <c r="W13" s="72">
        <v>0.01</v>
      </c>
      <c r="X13" s="73"/>
      <c r="Y13" s="64"/>
      <c r="Z13" s="64"/>
      <c r="AA13" s="64"/>
      <c r="AI13" s="1" t="s">
        <v>61</v>
      </c>
      <c r="AK13" s="1" t="e">
        <f>#REF!</f>
        <v>#REF!</v>
      </c>
    </row>
    <row r="14" spans="2:37" x14ac:dyDescent="0.3">
      <c r="C14" s="65">
        <f>SUM(D14:AA14)</f>
        <v>10000</v>
      </c>
      <c r="D14" s="65">
        <f>D13*10000</f>
        <v>1000</v>
      </c>
      <c r="E14" s="65">
        <f t="shared" ref="E14:W14" si="3">E13*10000</f>
        <v>2000</v>
      </c>
      <c r="F14" s="65">
        <f t="shared" si="3"/>
        <v>2500</v>
      </c>
      <c r="G14" s="65">
        <f t="shared" si="3"/>
        <v>500</v>
      </c>
      <c r="H14" s="65">
        <f t="shared" si="3"/>
        <v>200</v>
      </c>
      <c r="I14" s="68">
        <f t="shared" si="3"/>
        <v>1000</v>
      </c>
      <c r="J14" s="68">
        <f t="shared" si="3"/>
        <v>700.00000000000011</v>
      </c>
      <c r="K14" s="68">
        <f t="shared" si="3"/>
        <v>400</v>
      </c>
      <c r="L14" s="68">
        <f t="shared" si="3"/>
        <v>100</v>
      </c>
      <c r="M14" s="68">
        <f t="shared" si="3"/>
        <v>500</v>
      </c>
      <c r="N14" s="68">
        <f t="shared" si="3"/>
        <v>400</v>
      </c>
      <c r="O14" s="68">
        <f t="shared" si="3"/>
        <v>200</v>
      </c>
      <c r="P14" s="68">
        <f t="shared" si="3"/>
        <v>100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200</v>
      </c>
      <c r="V14" s="68">
        <f t="shared" si="3"/>
        <v>100</v>
      </c>
      <c r="W14" s="68">
        <f t="shared" si="3"/>
        <v>100</v>
      </c>
      <c r="X14" s="68"/>
      <c r="Y14" s="63"/>
      <c r="Z14" s="63"/>
      <c r="AA14" s="63"/>
    </row>
    <row r="15" spans="2:37" x14ac:dyDescent="0.3">
      <c r="C15" s="65" t="s">
        <v>33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77" t="e">
        <f>L40</f>
        <v>#REF!</v>
      </c>
      <c r="J15" s="77" t="e">
        <f>L40</f>
        <v>#REF!</v>
      </c>
      <c r="K15" s="77" t="e">
        <f>L40</f>
        <v>#REF!</v>
      </c>
      <c r="L15" s="77" t="e">
        <f>L40</f>
        <v>#REF!</v>
      </c>
      <c r="M15" s="68">
        <v>1</v>
      </c>
      <c r="N15" s="68">
        <v>1</v>
      </c>
      <c r="O15" s="68">
        <v>1</v>
      </c>
      <c r="P15" s="68">
        <v>1</v>
      </c>
      <c r="Q15" s="68">
        <v>1</v>
      </c>
      <c r="R15" s="68">
        <v>1</v>
      </c>
      <c r="S15" s="68">
        <v>1</v>
      </c>
      <c r="T15" s="68">
        <v>1</v>
      </c>
      <c r="U15" s="68">
        <v>1</v>
      </c>
      <c r="V15" s="77" t="e">
        <f>J40</f>
        <v>#REF!</v>
      </c>
      <c r="W15" s="77" t="e">
        <f>J40</f>
        <v>#REF!</v>
      </c>
      <c r="X15" s="68"/>
      <c r="Y15" s="63"/>
      <c r="Z15" s="63"/>
      <c r="AA15" s="63"/>
    </row>
    <row r="16" spans="2:37" x14ac:dyDescent="0.3">
      <c r="C16" s="6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/>
      <c r="V16" s="68"/>
      <c r="W16" s="68"/>
      <c r="X16" s="68"/>
      <c r="Y16" s="63"/>
      <c r="Z16" s="63"/>
      <c r="AA16" s="63"/>
    </row>
    <row r="19" spans="2:30" x14ac:dyDescent="0.3">
      <c r="B19" s="1" t="s">
        <v>1</v>
      </c>
      <c r="C19" s="67"/>
    </row>
    <row r="20" spans="2:30" x14ac:dyDescent="0.3">
      <c r="C20" s="67" t="s">
        <v>32</v>
      </c>
      <c r="D20" s="65">
        <f t="shared" ref="D20:Q20" si="4">D22*D23 *D25</f>
        <v>0</v>
      </c>
      <c r="E20" s="65">
        <f t="shared" si="4"/>
        <v>0</v>
      </c>
      <c r="F20" s="65">
        <f t="shared" si="4"/>
        <v>0</v>
      </c>
      <c r="G20" s="65">
        <f t="shared" si="4"/>
        <v>0</v>
      </c>
      <c r="H20" s="65">
        <f t="shared" si="4"/>
        <v>0</v>
      </c>
      <c r="I20" s="65">
        <f t="shared" si="4"/>
        <v>0.4</v>
      </c>
      <c r="J20" s="65">
        <f t="shared" si="4"/>
        <v>0.30000000000000004</v>
      </c>
      <c r="K20" s="65">
        <f t="shared" si="4"/>
        <v>0.08</v>
      </c>
      <c r="L20" s="65">
        <f t="shared" si="4"/>
        <v>0.05</v>
      </c>
      <c r="M20" s="65">
        <f t="shared" si="4"/>
        <v>0.06</v>
      </c>
      <c r="N20" s="65">
        <f t="shared" si="4"/>
        <v>0</v>
      </c>
      <c r="O20" s="65">
        <f t="shared" si="4"/>
        <v>0</v>
      </c>
      <c r="P20" s="65">
        <f t="shared" si="4"/>
        <v>0</v>
      </c>
      <c r="Q20" s="65">
        <f t="shared" si="4"/>
        <v>0.1</v>
      </c>
      <c r="R20" s="65" t="e">
        <f>R23*R25*R22</f>
        <v>#REF!</v>
      </c>
      <c r="S20" s="65" t="e">
        <f t="shared" ref="S20:U20" si="5">S23*S25*S22</f>
        <v>#REF!</v>
      </c>
      <c r="T20" s="65" t="e">
        <f t="shared" si="5"/>
        <v>#REF!</v>
      </c>
      <c r="U20" s="65" t="e">
        <f t="shared" si="5"/>
        <v>#REF!</v>
      </c>
      <c r="AB20" s="1" t="e">
        <f>SUM(I20:X20)</f>
        <v>#REF!</v>
      </c>
      <c r="AC20" s="1" t="e">
        <f>AD20-AB20</f>
        <v>#REF!</v>
      </c>
      <c r="AD20" s="1" t="e">
        <f>L40</f>
        <v>#REF!</v>
      </c>
    </row>
    <row r="21" spans="2:30" x14ac:dyDescent="0.3">
      <c r="C21" s="65" t="s">
        <v>35</v>
      </c>
      <c r="D21" s="69" t="s">
        <v>4</v>
      </c>
      <c r="E21" s="69" t="s">
        <v>5</v>
      </c>
      <c r="F21" s="69" t="s">
        <v>6</v>
      </c>
      <c r="G21" s="69" t="s">
        <v>7</v>
      </c>
      <c r="H21" s="70" t="s">
        <v>30</v>
      </c>
      <c r="I21" s="68" t="s">
        <v>2</v>
      </c>
      <c r="J21" s="68" t="s">
        <v>2</v>
      </c>
      <c r="K21" s="68" t="s">
        <v>2</v>
      </c>
      <c r="L21" s="68" t="s">
        <v>2</v>
      </c>
      <c r="M21" s="68" t="s">
        <v>2</v>
      </c>
      <c r="N21" s="68" t="s">
        <v>2</v>
      </c>
      <c r="O21" s="68" t="s">
        <v>2</v>
      </c>
      <c r="P21" s="68" t="s">
        <v>2</v>
      </c>
      <c r="Q21" s="68" t="s">
        <v>2</v>
      </c>
      <c r="R21" s="70" t="s">
        <v>8</v>
      </c>
      <c r="S21" s="70" t="s">
        <v>8</v>
      </c>
      <c r="T21" s="70" t="s">
        <v>0</v>
      </c>
      <c r="U21" s="70" t="s">
        <v>0</v>
      </c>
    </row>
    <row r="22" spans="2:30" x14ac:dyDescent="0.3">
      <c r="C22" s="65" t="s">
        <v>31</v>
      </c>
      <c r="D22" s="69">
        <v>0</v>
      </c>
      <c r="E22" s="69">
        <v>0</v>
      </c>
      <c r="F22" s="69">
        <v>0</v>
      </c>
      <c r="G22" s="69">
        <v>0</v>
      </c>
      <c r="H22" s="70">
        <v>0</v>
      </c>
      <c r="I22" s="68">
        <v>2</v>
      </c>
      <c r="J22" s="68">
        <v>3</v>
      </c>
      <c r="K22" s="68">
        <v>4</v>
      </c>
      <c r="L22" s="68">
        <v>5</v>
      </c>
      <c r="M22" s="68">
        <v>6</v>
      </c>
      <c r="N22" s="68">
        <v>7</v>
      </c>
      <c r="O22" s="68">
        <v>8</v>
      </c>
      <c r="P22" s="68">
        <v>9</v>
      </c>
      <c r="Q22" s="68">
        <v>10</v>
      </c>
      <c r="R22" s="70">
        <v>1</v>
      </c>
      <c r="S22" s="70">
        <v>2</v>
      </c>
      <c r="T22" s="70">
        <v>1</v>
      </c>
      <c r="U22" s="70">
        <v>2</v>
      </c>
    </row>
    <row r="23" spans="2:30" x14ac:dyDescent="0.3">
      <c r="C23" s="67">
        <f>SUM(D23:AA23)</f>
        <v>1</v>
      </c>
      <c r="D23" s="71">
        <v>0.02</v>
      </c>
      <c r="E23" s="71">
        <v>0.04</v>
      </c>
      <c r="F23" s="71">
        <v>0.255</v>
      </c>
      <c r="G23" s="71">
        <v>0.2</v>
      </c>
      <c r="H23" s="72">
        <v>0.1</v>
      </c>
      <c r="I23" s="73">
        <v>0.2</v>
      </c>
      <c r="J23" s="73">
        <v>0.1</v>
      </c>
      <c r="K23" s="73">
        <v>0.02</v>
      </c>
      <c r="L23" s="73">
        <v>0.01</v>
      </c>
      <c r="M23" s="73">
        <v>0.01</v>
      </c>
      <c r="N23" s="73">
        <v>0</v>
      </c>
      <c r="O23" s="73">
        <v>0</v>
      </c>
      <c r="P23" s="73">
        <v>0</v>
      </c>
      <c r="Q23" s="73">
        <v>0.01</v>
      </c>
      <c r="R23" s="72">
        <v>0.01</v>
      </c>
      <c r="S23" s="72">
        <v>0.01</v>
      </c>
      <c r="T23" s="72">
        <v>0.01</v>
      </c>
      <c r="U23" s="72">
        <v>5.0000000000000001E-3</v>
      </c>
    </row>
    <row r="24" spans="2:30" x14ac:dyDescent="0.3">
      <c r="C24" s="65">
        <f>SUM(D24:AA24)</f>
        <v>10000</v>
      </c>
      <c r="D24" s="65">
        <f>D23*10000</f>
        <v>200</v>
      </c>
      <c r="E24" s="65">
        <f t="shared" ref="E24:U24" si="6">E23*10000</f>
        <v>400</v>
      </c>
      <c r="F24" s="65">
        <f t="shared" si="6"/>
        <v>2550</v>
      </c>
      <c r="G24" s="65">
        <f t="shared" si="6"/>
        <v>2000</v>
      </c>
      <c r="H24" s="65">
        <f t="shared" si="6"/>
        <v>1000</v>
      </c>
      <c r="I24" s="65">
        <f t="shared" si="6"/>
        <v>2000</v>
      </c>
      <c r="J24" s="65">
        <f t="shared" si="6"/>
        <v>1000</v>
      </c>
      <c r="K24" s="65">
        <f t="shared" si="6"/>
        <v>200</v>
      </c>
      <c r="L24" s="65">
        <f t="shared" si="6"/>
        <v>100</v>
      </c>
      <c r="M24" s="65">
        <f t="shared" si="6"/>
        <v>100</v>
      </c>
      <c r="N24" s="65">
        <f t="shared" si="6"/>
        <v>0</v>
      </c>
      <c r="O24" s="65">
        <f t="shared" si="6"/>
        <v>0</v>
      </c>
      <c r="P24" s="65">
        <f t="shared" si="6"/>
        <v>0</v>
      </c>
      <c r="Q24" s="65">
        <f t="shared" si="6"/>
        <v>100</v>
      </c>
      <c r="R24" s="65">
        <f t="shared" si="6"/>
        <v>100</v>
      </c>
      <c r="S24" s="65">
        <f t="shared" si="6"/>
        <v>100</v>
      </c>
      <c r="T24" s="65">
        <f t="shared" si="6"/>
        <v>100</v>
      </c>
      <c r="U24" s="65">
        <f t="shared" si="6"/>
        <v>50</v>
      </c>
    </row>
    <row r="25" spans="2:30" x14ac:dyDescent="0.3">
      <c r="C25" s="65" t="s">
        <v>33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1</v>
      </c>
      <c r="J25" s="68">
        <v>1</v>
      </c>
      <c r="K25" s="68">
        <v>1</v>
      </c>
      <c r="L25" s="68">
        <v>1</v>
      </c>
      <c r="M25" s="68">
        <v>1</v>
      </c>
      <c r="N25" s="68">
        <v>1</v>
      </c>
      <c r="O25" s="68">
        <v>1</v>
      </c>
      <c r="P25" s="68">
        <v>1</v>
      </c>
      <c r="Q25" s="68">
        <v>1</v>
      </c>
      <c r="R25" s="77" t="e">
        <f>K40</f>
        <v>#REF!</v>
      </c>
      <c r="S25" s="77" t="e">
        <f>K40</f>
        <v>#REF!</v>
      </c>
      <c r="T25" s="77" t="e">
        <f>J40</f>
        <v>#REF!</v>
      </c>
      <c r="U25" s="77" t="e">
        <f>J40</f>
        <v>#REF!</v>
      </c>
    </row>
    <row r="26" spans="2:30" x14ac:dyDescent="0.3">
      <c r="C26" s="6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9" spans="2:30" x14ac:dyDescent="0.3">
      <c r="B29" s="1" t="s">
        <v>2</v>
      </c>
      <c r="C29" s="67"/>
    </row>
    <row r="30" spans="2:30" x14ac:dyDescent="0.3">
      <c r="C30" s="67" t="s">
        <v>32</v>
      </c>
      <c r="D30" s="65">
        <f>D32*D33 *D35</f>
        <v>0</v>
      </c>
      <c r="E30" s="65">
        <f>E32*E33 *E35</f>
        <v>0</v>
      </c>
      <c r="F30" s="65">
        <f>F32*F33 *F35</f>
        <v>0</v>
      </c>
      <c r="G30" s="65">
        <f t="shared" ref="G30:S30" si="7">G32*G33 *G35</f>
        <v>0</v>
      </c>
      <c r="H30" s="65">
        <f t="shared" si="7"/>
        <v>0</v>
      </c>
      <c r="I30" s="65">
        <f t="shared" si="7"/>
        <v>0.02</v>
      </c>
      <c r="J30" s="65">
        <f t="shared" si="7"/>
        <v>0.06</v>
      </c>
      <c r="K30" s="65">
        <f t="shared" si="7"/>
        <v>0.08</v>
      </c>
      <c r="L30" s="65">
        <f t="shared" si="7"/>
        <v>0.05</v>
      </c>
      <c r="M30" s="65">
        <f t="shared" si="7"/>
        <v>0.1</v>
      </c>
      <c r="N30" s="65" t="e">
        <f t="shared" si="7"/>
        <v>#REF!</v>
      </c>
      <c r="O30" s="65" t="e">
        <f t="shared" si="7"/>
        <v>#REF!</v>
      </c>
      <c r="P30" s="65" t="e">
        <f t="shared" si="7"/>
        <v>#REF!</v>
      </c>
      <c r="Q30" s="65" t="e">
        <f t="shared" si="7"/>
        <v>#REF!</v>
      </c>
      <c r="R30" s="65" t="e">
        <f t="shared" si="7"/>
        <v>#REF!</v>
      </c>
      <c r="S30" s="65" t="e">
        <f t="shared" si="7"/>
        <v>#REF!</v>
      </c>
      <c r="AB30" s="1" t="e">
        <f>SUM(I30:X30)</f>
        <v>#REF!</v>
      </c>
      <c r="AC30" s="1" t="e">
        <f>1-'씨앗 분해 확률_첫달제외'!AB30</f>
        <v>#REF!</v>
      </c>
      <c r="AD30" s="1">
        <v>1</v>
      </c>
    </row>
    <row r="31" spans="2:30" x14ac:dyDescent="0.3">
      <c r="C31" s="65" t="s">
        <v>35</v>
      </c>
      <c r="D31" s="69" t="s">
        <v>4</v>
      </c>
      <c r="E31" s="69" t="s">
        <v>5</v>
      </c>
      <c r="F31" s="69" t="s">
        <v>6</v>
      </c>
      <c r="G31" s="69" t="s">
        <v>7</v>
      </c>
      <c r="H31" s="70" t="s">
        <v>30</v>
      </c>
      <c r="I31" s="65" t="s">
        <v>2</v>
      </c>
      <c r="J31" s="65" t="s">
        <v>2</v>
      </c>
      <c r="K31" s="65" t="s">
        <v>2</v>
      </c>
      <c r="L31" s="65" t="s">
        <v>2</v>
      </c>
      <c r="M31" s="65" t="s">
        <v>2</v>
      </c>
      <c r="N31" s="68" t="s">
        <v>1</v>
      </c>
      <c r="O31" s="68" t="s">
        <v>1</v>
      </c>
      <c r="P31" s="68" t="s">
        <v>8</v>
      </c>
      <c r="Q31" s="68" t="s">
        <v>8</v>
      </c>
      <c r="R31" s="68" t="s">
        <v>23</v>
      </c>
      <c r="S31" s="68" t="s">
        <v>23</v>
      </c>
      <c r="T31" s="68"/>
      <c r="U31" s="68"/>
      <c r="V31" s="68"/>
      <c r="W31" s="68"/>
    </row>
    <row r="32" spans="2:30" x14ac:dyDescent="0.3">
      <c r="C32" s="65" t="s">
        <v>31</v>
      </c>
      <c r="D32" s="69">
        <v>0</v>
      </c>
      <c r="E32" s="69">
        <v>0</v>
      </c>
      <c r="F32" s="69">
        <v>0</v>
      </c>
      <c r="G32" s="69">
        <v>0</v>
      </c>
      <c r="H32" s="70">
        <v>0</v>
      </c>
      <c r="I32" s="65">
        <v>2</v>
      </c>
      <c r="J32" s="65">
        <v>3</v>
      </c>
      <c r="K32" s="65">
        <v>4</v>
      </c>
      <c r="L32" s="65">
        <v>5</v>
      </c>
      <c r="M32" s="65">
        <v>10</v>
      </c>
      <c r="N32" s="68">
        <v>1</v>
      </c>
      <c r="O32" s="68">
        <v>2</v>
      </c>
      <c r="P32" s="68">
        <v>1</v>
      </c>
      <c r="Q32" s="68">
        <v>2</v>
      </c>
      <c r="R32" s="68">
        <v>1</v>
      </c>
      <c r="S32" s="68">
        <v>2</v>
      </c>
      <c r="T32" s="68"/>
      <c r="U32" s="68"/>
      <c r="V32" s="68"/>
      <c r="W32" s="68"/>
    </row>
    <row r="33" spans="1:28" x14ac:dyDescent="0.3">
      <c r="C33" s="67">
        <f>SUM(D33:AA33)</f>
        <v>1</v>
      </c>
      <c r="D33" s="71">
        <v>0.01</v>
      </c>
      <c r="E33" s="71">
        <v>0.01</v>
      </c>
      <c r="F33" s="71">
        <v>0.3</v>
      </c>
      <c r="G33" s="71">
        <v>0.45</v>
      </c>
      <c r="H33" s="72">
        <v>0.1</v>
      </c>
      <c r="I33" s="73">
        <v>0.01</v>
      </c>
      <c r="J33" s="73">
        <v>0.02</v>
      </c>
      <c r="K33" s="73">
        <v>0.02</v>
      </c>
      <c r="L33" s="73">
        <v>0.01</v>
      </c>
      <c r="M33" s="73">
        <v>0.01</v>
      </c>
      <c r="N33" s="73">
        <v>0.01</v>
      </c>
      <c r="O33" s="73">
        <v>0.01</v>
      </c>
      <c r="P33" s="73">
        <v>0.01</v>
      </c>
      <c r="Q33" s="73">
        <v>0.01</v>
      </c>
      <c r="R33" s="73">
        <v>0.01</v>
      </c>
      <c r="S33" s="73">
        <v>0.01</v>
      </c>
      <c r="T33" s="73"/>
      <c r="U33" s="68"/>
      <c r="V33" s="68"/>
      <c r="W33" s="68"/>
    </row>
    <row r="34" spans="1:28" x14ac:dyDescent="0.3">
      <c r="C34" s="65">
        <f>SUM(D34:AA34)</f>
        <v>10000</v>
      </c>
      <c r="D34" s="65">
        <f>D33*10000</f>
        <v>100</v>
      </c>
      <c r="E34" s="65">
        <f t="shared" ref="E34:S34" si="8">E33*10000</f>
        <v>100</v>
      </c>
      <c r="F34" s="65">
        <f t="shared" si="8"/>
        <v>3000</v>
      </c>
      <c r="G34" s="65">
        <f t="shared" si="8"/>
        <v>4500</v>
      </c>
      <c r="H34" s="65">
        <f t="shared" si="8"/>
        <v>1000</v>
      </c>
      <c r="I34" s="65">
        <f t="shared" si="8"/>
        <v>100</v>
      </c>
      <c r="J34" s="65">
        <f t="shared" si="8"/>
        <v>200</v>
      </c>
      <c r="K34" s="65">
        <f t="shared" si="8"/>
        <v>200</v>
      </c>
      <c r="L34" s="65">
        <f t="shared" si="8"/>
        <v>100</v>
      </c>
      <c r="M34" s="65">
        <f t="shared" si="8"/>
        <v>100</v>
      </c>
      <c r="N34" s="65">
        <f t="shared" si="8"/>
        <v>100</v>
      </c>
      <c r="O34" s="65">
        <f t="shared" si="8"/>
        <v>100</v>
      </c>
      <c r="P34" s="65">
        <f t="shared" si="8"/>
        <v>100</v>
      </c>
      <c r="Q34" s="65">
        <f t="shared" si="8"/>
        <v>100</v>
      </c>
      <c r="R34" s="65">
        <f t="shared" si="8"/>
        <v>100</v>
      </c>
      <c r="S34" s="65">
        <f t="shared" si="8"/>
        <v>100</v>
      </c>
      <c r="T34" s="68"/>
      <c r="U34" s="68"/>
      <c r="V34" s="68"/>
      <c r="W34" s="68"/>
    </row>
    <row r="35" spans="1:28" x14ac:dyDescent="0.3">
      <c r="C35" s="65" t="s">
        <v>33</v>
      </c>
      <c r="D35" s="74">
        <v>0</v>
      </c>
      <c r="E35" s="74">
        <v>0</v>
      </c>
      <c r="F35" s="74">
        <v>0</v>
      </c>
      <c r="G35" s="75">
        <v>0</v>
      </c>
      <c r="H35" s="75">
        <v>0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 t="e">
        <f>L40</f>
        <v>#REF!</v>
      </c>
      <c r="O35" s="77" t="e">
        <f>L40</f>
        <v>#REF!</v>
      </c>
      <c r="P35" s="77" t="e">
        <f>K40</f>
        <v>#REF!</v>
      </c>
      <c r="Q35" s="77" t="e">
        <f>K40</f>
        <v>#REF!</v>
      </c>
      <c r="R35" s="77" t="e">
        <f>J40</f>
        <v>#REF!</v>
      </c>
      <c r="S35" s="77" t="e">
        <f>J40</f>
        <v>#REF!</v>
      </c>
      <c r="T35" s="68"/>
      <c r="U35" s="68"/>
      <c r="V35" s="68"/>
      <c r="W35" s="68"/>
    </row>
    <row r="36" spans="1:28" x14ac:dyDescent="0.3">
      <c r="C36" s="6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68"/>
      <c r="V36" s="68"/>
      <c r="W36" s="68"/>
    </row>
    <row r="37" spans="1:28" x14ac:dyDescent="0.3">
      <c r="AB37" s="81"/>
    </row>
    <row r="38" spans="1:28" x14ac:dyDescent="0.3">
      <c r="C38" s="1"/>
      <c r="D38" s="1"/>
      <c r="E38" s="1"/>
      <c r="I38" s="76"/>
      <c r="AB38" s="81"/>
    </row>
    <row r="39" spans="1:28" x14ac:dyDescent="0.3">
      <c r="C39" s="1" t="s">
        <v>49</v>
      </c>
      <c r="D39" s="1" t="s">
        <v>43</v>
      </c>
      <c r="E39" s="65" t="s">
        <v>50</v>
      </c>
      <c r="F39" s="65" t="s">
        <v>44</v>
      </c>
      <c r="G39" s="65" t="s">
        <v>45</v>
      </c>
      <c r="I39" s="65" t="s">
        <v>51</v>
      </c>
      <c r="J39" s="65" t="s">
        <v>52</v>
      </c>
      <c r="K39" s="65" t="s">
        <v>53</v>
      </c>
      <c r="L39" s="65" t="s">
        <v>54</v>
      </c>
      <c r="M39" s="65" t="s">
        <v>55</v>
      </c>
      <c r="R39" s="65" t="s">
        <v>56</v>
      </c>
    </row>
    <row r="40" spans="1:28" x14ac:dyDescent="0.3">
      <c r="B40" s="1" t="s">
        <v>46</v>
      </c>
      <c r="C40" s="1" t="e">
        <f>#REF!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I40" s="65" t="e">
        <f>$G40/C40</f>
        <v>#REF!</v>
      </c>
      <c r="J40" s="65" t="e">
        <f t="shared" ref="J40:M42" si="9">$G40/D40</f>
        <v>#REF!</v>
      </c>
      <c r="K40" s="65" t="e">
        <f t="shared" si="9"/>
        <v>#REF!</v>
      </c>
      <c r="L40" s="65" t="e">
        <f t="shared" si="9"/>
        <v>#REF!</v>
      </c>
      <c r="M40" s="65" t="e">
        <f t="shared" si="9"/>
        <v>#REF!</v>
      </c>
    </row>
    <row r="41" spans="1:28" x14ac:dyDescent="0.3">
      <c r="A41" s="3"/>
      <c r="B41" s="1" t="s">
        <v>47</v>
      </c>
      <c r="C41" s="1" t="e">
        <f>#REF!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I41" s="65" t="e">
        <f t="shared" ref="I41:I42" si="10">$G41/C41</f>
        <v>#REF!</v>
      </c>
      <c r="J41" s="65" t="e">
        <f t="shared" si="9"/>
        <v>#REF!</v>
      </c>
      <c r="K41" s="65" t="e">
        <f t="shared" si="9"/>
        <v>#REF!</v>
      </c>
      <c r="L41" s="65" t="e">
        <f t="shared" si="9"/>
        <v>#REF!</v>
      </c>
      <c r="M41" s="65" t="e">
        <f t="shared" si="9"/>
        <v>#REF!</v>
      </c>
    </row>
    <row r="42" spans="1:28" x14ac:dyDescent="0.3">
      <c r="B42" s="1" t="s">
        <v>48</v>
      </c>
      <c r="C42" s="1" t="e">
        <f>#REF!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I42" s="65" t="e">
        <f t="shared" si="10"/>
        <v>#REF!</v>
      </c>
      <c r="J42" s="65" t="e">
        <f t="shared" si="9"/>
        <v>#REF!</v>
      </c>
      <c r="K42" s="65" t="e">
        <f t="shared" si="9"/>
        <v>#REF!</v>
      </c>
      <c r="L42" s="65" t="e">
        <f t="shared" si="9"/>
        <v>#REF!</v>
      </c>
      <c r="M42" s="65" t="e">
        <f t="shared" si="9"/>
        <v>#REF!</v>
      </c>
    </row>
    <row r="43" spans="1:28" x14ac:dyDescent="0.3">
      <c r="C43" s="1"/>
      <c r="D43" s="1"/>
      <c r="E43" s="1"/>
    </row>
    <row r="44" spans="1:28" x14ac:dyDescent="0.3">
      <c r="C44" s="1"/>
      <c r="D44" s="1"/>
      <c r="E44" s="1"/>
    </row>
    <row r="45" spans="1:28" x14ac:dyDescent="0.3">
      <c r="C45" s="1"/>
      <c r="D45" s="1"/>
      <c r="E45" s="1"/>
    </row>
    <row r="46" spans="1:28" x14ac:dyDescent="0.3">
      <c r="C46" s="1"/>
    </row>
    <row r="47" spans="1:28" x14ac:dyDescent="0.3">
      <c r="C47" s="1"/>
    </row>
    <row r="48" spans="1:28" x14ac:dyDescent="0.3">
      <c r="C48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K12" sqref="K12"/>
    </sheetView>
  </sheetViews>
  <sheetFormatPr defaultRowHeight="11.25" x14ac:dyDescent="0.3"/>
  <cols>
    <col min="1" max="1" width="2.625" style="93" customWidth="1"/>
    <col min="2" max="2" width="8.875" style="93" bestFit="1" customWidth="1"/>
    <col min="3" max="4" width="12.375" style="93" bestFit="1" customWidth="1"/>
    <col min="5" max="5" width="23.25" style="93" bestFit="1" customWidth="1"/>
    <col min="6" max="6" width="5.625" style="93" bestFit="1" customWidth="1"/>
    <col min="7" max="7" width="5.875" style="93" bestFit="1" customWidth="1"/>
    <col min="8" max="16384" width="9" style="93"/>
  </cols>
  <sheetData>
    <row r="1" spans="1:7" ht="12" thickBot="1" x14ac:dyDescent="0.35"/>
    <row r="2" spans="1:7" ht="12" thickBot="1" x14ac:dyDescent="0.35">
      <c r="A2" s="91"/>
      <c r="B2" s="91"/>
      <c r="C2" s="244" t="s">
        <v>19</v>
      </c>
      <c r="D2" s="245"/>
      <c r="E2" s="245"/>
      <c r="F2" s="245"/>
      <c r="G2" s="245"/>
    </row>
    <row r="3" spans="1:7" ht="12" thickBot="1" x14ac:dyDescent="0.35">
      <c r="A3" s="92"/>
      <c r="B3" s="94"/>
      <c r="C3" s="216" t="s">
        <v>592</v>
      </c>
      <c r="D3" s="217" t="s">
        <v>593</v>
      </c>
      <c r="E3" s="217" t="s">
        <v>594</v>
      </c>
      <c r="F3" s="218" t="s">
        <v>595</v>
      </c>
      <c r="G3" s="216" t="s">
        <v>596</v>
      </c>
    </row>
    <row r="4" spans="1:7" x14ac:dyDescent="0.3">
      <c r="A4" s="92"/>
      <c r="B4" s="95" t="s">
        <v>62</v>
      </c>
      <c r="C4" s="219">
        <v>0.25</v>
      </c>
      <c r="D4" s="220">
        <v>0.02</v>
      </c>
      <c r="E4" s="220">
        <v>0.03</v>
      </c>
      <c r="F4" s="220">
        <v>1.4999999999999999E-2</v>
      </c>
      <c r="G4" s="221">
        <v>0.31500000000000006</v>
      </c>
    </row>
    <row r="5" spans="1:7" x14ac:dyDescent="0.3">
      <c r="A5" s="92"/>
      <c r="B5" s="96" t="s">
        <v>63</v>
      </c>
      <c r="C5" s="219">
        <v>0.15</v>
      </c>
      <c r="D5" s="220">
        <v>0.02</v>
      </c>
      <c r="E5" s="220">
        <v>0.03</v>
      </c>
      <c r="F5" s="220">
        <v>1.4999999999999999E-2</v>
      </c>
      <c r="G5" s="220">
        <v>0.21499999999999997</v>
      </c>
    </row>
    <row r="6" spans="1:7" x14ac:dyDescent="0.3">
      <c r="A6" s="92"/>
      <c r="B6" s="96" t="s">
        <v>64</v>
      </c>
      <c r="C6" s="219">
        <v>0.1</v>
      </c>
      <c r="D6" s="220">
        <v>0.02</v>
      </c>
      <c r="E6" s="220">
        <v>0.03</v>
      </c>
      <c r="F6" s="220">
        <v>1.4999999999999999E-2</v>
      </c>
      <c r="G6" s="220">
        <v>0.16500000000000004</v>
      </c>
    </row>
    <row r="7" spans="1:7" x14ac:dyDescent="0.3">
      <c r="A7" s="92"/>
      <c r="B7" s="96" t="s">
        <v>65</v>
      </c>
      <c r="C7" s="219">
        <v>7.0000000000000007E-2</v>
      </c>
      <c r="D7" s="220">
        <v>0.02</v>
      </c>
      <c r="E7" s="220">
        <v>0.03</v>
      </c>
      <c r="F7" s="220">
        <v>1.4999999999999999E-2</v>
      </c>
      <c r="G7" s="220">
        <v>0.13500000000000001</v>
      </c>
    </row>
    <row r="8" spans="1:7" x14ac:dyDescent="0.3">
      <c r="A8" s="92"/>
      <c r="B8" s="97" t="s">
        <v>66</v>
      </c>
      <c r="C8" s="222">
        <v>0.05</v>
      </c>
      <c r="D8" s="220">
        <v>0.02</v>
      </c>
      <c r="E8" s="220">
        <v>0.03</v>
      </c>
      <c r="F8" s="220">
        <v>1.4999999999999999E-2</v>
      </c>
      <c r="G8" s="220">
        <v>0.115</v>
      </c>
    </row>
    <row r="9" spans="1:7" x14ac:dyDescent="0.3">
      <c r="A9" s="92"/>
      <c r="B9" s="189" t="s">
        <v>67</v>
      </c>
      <c r="C9" s="223">
        <v>1E-4</v>
      </c>
      <c r="D9" s="224">
        <v>0.02</v>
      </c>
      <c r="E9" s="224">
        <v>0.03</v>
      </c>
      <c r="F9" s="224">
        <v>1.4999999999999999E-2</v>
      </c>
      <c r="G9" s="224">
        <v>6.5099999999999991E-2</v>
      </c>
    </row>
    <row r="10" spans="1:7" ht="12" thickBot="1" x14ac:dyDescent="0.35">
      <c r="A10" s="92"/>
      <c r="B10" s="92"/>
      <c r="C10" s="242" t="s">
        <v>22</v>
      </c>
      <c r="D10" s="243"/>
      <c r="E10" s="243"/>
      <c r="F10" s="243"/>
      <c r="G10" s="243"/>
    </row>
    <row r="11" spans="1:7" ht="12" thickBot="1" x14ac:dyDescent="0.35">
      <c r="A11" s="92"/>
      <c r="B11" s="94"/>
      <c r="C11" s="216" t="s">
        <v>592</v>
      </c>
      <c r="D11" s="217" t="s">
        <v>593</v>
      </c>
      <c r="E11" s="217" t="s">
        <v>594</v>
      </c>
      <c r="F11" s="218" t="s">
        <v>595</v>
      </c>
      <c r="G11" s="216" t="s">
        <v>596</v>
      </c>
    </row>
    <row r="12" spans="1:7" x14ac:dyDescent="0.3">
      <c r="B12" s="95" t="s">
        <v>62</v>
      </c>
      <c r="C12" s="219">
        <v>0.04</v>
      </c>
      <c r="D12" s="220">
        <v>0.01</v>
      </c>
      <c r="E12" s="220">
        <v>0.03</v>
      </c>
      <c r="F12" s="220">
        <v>0.01</v>
      </c>
      <c r="G12" s="221">
        <v>0.09</v>
      </c>
    </row>
    <row r="13" spans="1:7" x14ac:dyDescent="0.3">
      <c r="B13" s="96" t="s">
        <v>63</v>
      </c>
      <c r="C13" s="219">
        <v>0.02</v>
      </c>
      <c r="D13" s="220">
        <v>0.01</v>
      </c>
      <c r="E13" s="220">
        <v>0.03</v>
      </c>
      <c r="F13" s="220">
        <v>0.01</v>
      </c>
      <c r="G13" s="220">
        <v>6.9999999999999993E-2</v>
      </c>
    </row>
    <row r="14" spans="1:7" x14ac:dyDescent="0.3">
      <c r="B14" s="96" t="s">
        <v>64</v>
      </c>
      <c r="C14" s="219">
        <v>0.01</v>
      </c>
      <c r="D14" s="220">
        <v>0.01</v>
      </c>
      <c r="E14" s="220">
        <v>0.03</v>
      </c>
      <c r="F14" s="220">
        <v>0.01</v>
      </c>
      <c r="G14" s="220">
        <v>6.0000000000000005E-2</v>
      </c>
    </row>
    <row r="15" spans="1:7" x14ac:dyDescent="0.3">
      <c r="B15" s="96" t="s">
        <v>65</v>
      </c>
      <c r="C15" s="219">
        <v>5.0000000000000001E-3</v>
      </c>
      <c r="D15" s="220">
        <v>0.01</v>
      </c>
      <c r="E15" s="220">
        <v>0.03</v>
      </c>
      <c r="F15" s="220">
        <v>0.01</v>
      </c>
      <c r="G15" s="220">
        <v>5.5E-2</v>
      </c>
    </row>
    <row r="16" spans="1:7" x14ac:dyDescent="0.3">
      <c r="A16" s="91"/>
      <c r="B16" s="97" t="s">
        <v>66</v>
      </c>
      <c r="C16" s="222">
        <v>1E-3</v>
      </c>
      <c r="D16" s="220">
        <v>0.01</v>
      </c>
      <c r="E16" s="220">
        <v>0.03</v>
      </c>
      <c r="F16" s="220">
        <v>0.01</v>
      </c>
      <c r="G16" s="220">
        <v>5.0999999999999997E-2</v>
      </c>
    </row>
    <row r="17" spans="1:7" x14ac:dyDescent="0.3">
      <c r="A17" s="92"/>
      <c r="B17" s="189" t="s">
        <v>67</v>
      </c>
      <c r="C17" s="223">
        <v>1E-4</v>
      </c>
      <c r="D17" s="224">
        <v>0.02</v>
      </c>
      <c r="E17" s="224">
        <v>0.03</v>
      </c>
      <c r="F17" s="224">
        <v>0.01</v>
      </c>
      <c r="G17" s="224">
        <v>6.0100000000000001E-2</v>
      </c>
    </row>
    <row r="18" spans="1:7" ht="12" thickBot="1" x14ac:dyDescent="0.35">
      <c r="A18" s="92"/>
      <c r="B18" s="92"/>
      <c r="C18" s="242" t="s">
        <v>40</v>
      </c>
      <c r="D18" s="243"/>
      <c r="E18" s="243"/>
      <c r="F18" s="243"/>
      <c r="G18" s="243"/>
    </row>
    <row r="19" spans="1:7" ht="12" thickBot="1" x14ac:dyDescent="0.35">
      <c r="A19" s="92"/>
      <c r="B19" s="94"/>
      <c r="C19" s="216" t="s">
        <v>592</v>
      </c>
      <c r="D19" s="217" t="s">
        <v>593</v>
      </c>
      <c r="E19" s="217" t="s">
        <v>594</v>
      </c>
      <c r="F19" s="218" t="s">
        <v>595</v>
      </c>
      <c r="G19" s="216" t="s">
        <v>596</v>
      </c>
    </row>
    <row r="20" spans="1:7" x14ac:dyDescent="0.3">
      <c r="A20" s="92"/>
      <c r="B20" s="95" t="s">
        <v>62</v>
      </c>
      <c r="C20" s="219">
        <v>0.25</v>
      </c>
      <c r="D20" s="220">
        <v>0.03</v>
      </c>
      <c r="E20" s="220">
        <v>0.03</v>
      </c>
      <c r="F20" s="220">
        <v>1.4999999999999999E-2</v>
      </c>
      <c r="G20" s="221">
        <v>0.32500000000000007</v>
      </c>
    </row>
    <row r="21" spans="1:7" x14ac:dyDescent="0.3">
      <c r="A21" s="92"/>
      <c r="B21" s="96" t="s">
        <v>63</v>
      </c>
      <c r="C21" s="219">
        <v>0.15</v>
      </c>
      <c r="D21" s="220">
        <v>0.03</v>
      </c>
      <c r="E21" s="220">
        <v>0.03</v>
      </c>
      <c r="F21" s="220">
        <v>1.4999999999999999E-2</v>
      </c>
      <c r="G21" s="220">
        <v>0.22499999999999998</v>
      </c>
    </row>
    <row r="22" spans="1:7" x14ac:dyDescent="0.3">
      <c r="A22" s="92"/>
      <c r="B22" s="96" t="s">
        <v>64</v>
      </c>
      <c r="C22" s="219">
        <v>0.1</v>
      </c>
      <c r="D22" s="220">
        <v>0.03</v>
      </c>
      <c r="E22" s="220">
        <v>0.03</v>
      </c>
      <c r="F22" s="220">
        <v>1.4999999999999999E-2</v>
      </c>
      <c r="G22" s="220">
        <v>0.17499999999999999</v>
      </c>
    </row>
    <row r="23" spans="1:7" x14ac:dyDescent="0.3">
      <c r="A23" s="92"/>
      <c r="B23" s="96" t="s">
        <v>65</v>
      </c>
      <c r="C23" s="219">
        <v>7.0000000000000007E-2</v>
      </c>
      <c r="D23" s="220">
        <v>0.03</v>
      </c>
      <c r="E23" s="220">
        <v>0.03</v>
      </c>
      <c r="F23" s="220">
        <v>1.4999999999999999E-2</v>
      </c>
      <c r="G23" s="220">
        <v>0.14500000000000002</v>
      </c>
    </row>
    <row r="24" spans="1:7" x14ac:dyDescent="0.3">
      <c r="A24" s="92"/>
      <c r="B24" s="97" t="s">
        <v>66</v>
      </c>
      <c r="C24" s="222">
        <v>0.05</v>
      </c>
      <c r="D24" s="220">
        <v>0.03</v>
      </c>
      <c r="E24" s="220">
        <v>0.03</v>
      </c>
      <c r="F24" s="220">
        <v>1.4999999999999999E-2</v>
      </c>
      <c r="G24" s="220">
        <v>0.125</v>
      </c>
    </row>
    <row r="25" spans="1:7" x14ac:dyDescent="0.3">
      <c r="A25" s="92"/>
      <c r="B25" s="189" t="s">
        <v>67</v>
      </c>
      <c r="C25" s="223">
        <v>1E-4</v>
      </c>
      <c r="D25" s="224">
        <v>0.02</v>
      </c>
      <c r="E25" s="224">
        <v>0.03</v>
      </c>
      <c r="F25" s="224">
        <v>1.4999999999999999E-2</v>
      </c>
      <c r="G25" s="224">
        <v>6.5099999999999991E-2</v>
      </c>
    </row>
    <row r="26" spans="1:7" ht="12" thickBot="1" x14ac:dyDescent="0.35">
      <c r="C26" s="242" t="s">
        <v>41</v>
      </c>
      <c r="D26" s="243"/>
      <c r="E26" s="243"/>
      <c r="F26" s="243"/>
      <c r="G26" s="243"/>
    </row>
    <row r="27" spans="1:7" ht="12" thickBot="1" x14ac:dyDescent="0.35">
      <c r="B27" s="94"/>
      <c r="C27" s="216" t="s">
        <v>592</v>
      </c>
      <c r="D27" s="217" t="s">
        <v>593</v>
      </c>
      <c r="E27" s="217" t="s">
        <v>594</v>
      </c>
      <c r="F27" s="218" t="s">
        <v>595</v>
      </c>
      <c r="G27" s="216" t="s">
        <v>596</v>
      </c>
    </row>
    <row r="28" spans="1:7" x14ac:dyDescent="0.3">
      <c r="B28" s="95" t="s">
        <v>62</v>
      </c>
      <c r="C28" s="219">
        <v>0.04</v>
      </c>
      <c r="D28" s="220">
        <v>0.01</v>
      </c>
      <c r="E28" s="220">
        <v>0.03</v>
      </c>
      <c r="F28" s="220">
        <v>0.01</v>
      </c>
      <c r="G28" s="221">
        <v>0.09</v>
      </c>
    </row>
    <row r="29" spans="1:7" x14ac:dyDescent="0.3">
      <c r="A29" s="91"/>
      <c r="B29" s="96" t="s">
        <v>63</v>
      </c>
      <c r="C29" s="219">
        <v>0.02</v>
      </c>
      <c r="D29" s="220">
        <v>0.01</v>
      </c>
      <c r="E29" s="220">
        <v>0.03</v>
      </c>
      <c r="F29" s="220">
        <v>0.01</v>
      </c>
      <c r="G29" s="220">
        <v>6.9999999999999993E-2</v>
      </c>
    </row>
    <row r="30" spans="1:7" x14ac:dyDescent="0.3">
      <c r="A30" s="92"/>
      <c r="B30" s="96" t="s">
        <v>64</v>
      </c>
      <c r="C30" s="219">
        <v>0.01</v>
      </c>
      <c r="D30" s="220">
        <v>0.01</v>
      </c>
      <c r="E30" s="220">
        <v>0.03</v>
      </c>
      <c r="F30" s="220">
        <v>0.01</v>
      </c>
      <c r="G30" s="220">
        <v>6.0000000000000005E-2</v>
      </c>
    </row>
    <row r="31" spans="1:7" x14ac:dyDescent="0.3">
      <c r="A31" s="92"/>
      <c r="B31" s="96" t="s">
        <v>65</v>
      </c>
      <c r="C31" s="219">
        <v>5.0000000000000001E-3</v>
      </c>
      <c r="D31" s="220">
        <v>0.01</v>
      </c>
      <c r="E31" s="220">
        <v>0.03</v>
      </c>
      <c r="F31" s="220">
        <v>0.01</v>
      </c>
      <c r="G31" s="220">
        <v>5.5E-2</v>
      </c>
    </row>
    <row r="32" spans="1:7" x14ac:dyDescent="0.3">
      <c r="A32" s="92"/>
      <c r="B32" s="97" t="s">
        <v>66</v>
      </c>
      <c r="C32" s="222">
        <v>1E-3</v>
      </c>
      <c r="D32" s="220">
        <v>0.01</v>
      </c>
      <c r="E32" s="220">
        <v>0.03</v>
      </c>
      <c r="F32" s="220">
        <v>0.01</v>
      </c>
      <c r="G32" s="220">
        <v>5.0999999999999997E-2</v>
      </c>
    </row>
    <row r="33" spans="1:7" x14ac:dyDescent="0.3">
      <c r="A33" s="92"/>
      <c r="B33" s="189" t="s">
        <v>67</v>
      </c>
      <c r="C33" s="223">
        <v>1E-4</v>
      </c>
      <c r="D33" s="224">
        <v>0.02</v>
      </c>
      <c r="E33" s="224">
        <v>0.03</v>
      </c>
      <c r="F33" s="224">
        <v>0.01</v>
      </c>
      <c r="G33" s="224">
        <v>6.0100000000000001E-2</v>
      </c>
    </row>
    <row r="34" spans="1:7" ht="12" thickBot="1" x14ac:dyDescent="0.35">
      <c r="A34" s="92"/>
      <c r="B34" s="92"/>
      <c r="C34" s="242" t="s">
        <v>39</v>
      </c>
      <c r="D34" s="243"/>
      <c r="E34" s="243"/>
      <c r="F34" s="243"/>
      <c r="G34" s="243"/>
    </row>
    <row r="35" spans="1:7" ht="12" thickBot="1" x14ac:dyDescent="0.35">
      <c r="A35" s="92"/>
      <c r="B35" s="94"/>
      <c r="C35" s="216" t="s">
        <v>592</v>
      </c>
      <c r="D35" s="217" t="s">
        <v>593</v>
      </c>
      <c r="E35" s="217" t="s">
        <v>594</v>
      </c>
      <c r="F35" s="218" t="s">
        <v>595</v>
      </c>
      <c r="G35" s="216" t="s">
        <v>596</v>
      </c>
    </row>
    <row r="36" spans="1:7" x14ac:dyDescent="0.3">
      <c r="A36" s="92"/>
      <c r="B36" s="95" t="s">
        <v>62</v>
      </c>
      <c r="C36" s="219">
        <v>0.2</v>
      </c>
      <c r="D36" s="220">
        <v>0.02</v>
      </c>
      <c r="E36" s="220">
        <v>0.03</v>
      </c>
      <c r="F36" s="220">
        <v>0.01</v>
      </c>
      <c r="G36" s="221">
        <v>0.26</v>
      </c>
    </row>
    <row r="37" spans="1:7" x14ac:dyDescent="0.3">
      <c r="A37" s="92"/>
      <c r="B37" s="96" t="s">
        <v>63</v>
      </c>
      <c r="C37" s="219">
        <v>0.1</v>
      </c>
      <c r="D37" s="220">
        <v>0.02</v>
      </c>
      <c r="E37" s="220">
        <v>0.03</v>
      </c>
      <c r="F37" s="220">
        <v>0.01</v>
      </c>
      <c r="G37" s="220">
        <v>0.16000000000000003</v>
      </c>
    </row>
    <row r="38" spans="1:7" x14ac:dyDescent="0.3">
      <c r="A38" s="92"/>
      <c r="B38" s="96" t="s">
        <v>64</v>
      </c>
      <c r="C38" s="219">
        <v>7.0000000000000007E-2</v>
      </c>
      <c r="D38" s="220">
        <v>0.02</v>
      </c>
      <c r="E38" s="220">
        <v>0.03</v>
      </c>
      <c r="F38" s="220">
        <v>0.01</v>
      </c>
      <c r="G38" s="220">
        <v>0.13</v>
      </c>
    </row>
    <row r="39" spans="1:7" x14ac:dyDescent="0.3">
      <c r="B39" s="96" t="s">
        <v>65</v>
      </c>
      <c r="C39" s="219">
        <v>0.05</v>
      </c>
      <c r="D39" s="220">
        <v>0.02</v>
      </c>
      <c r="E39" s="220">
        <v>0.03</v>
      </c>
      <c r="F39" s="220">
        <v>0.01</v>
      </c>
      <c r="G39" s="220">
        <v>0.11</v>
      </c>
    </row>
    <row r="40" spans="1:7" x14ac:dyDescent="0.3">
      <c r="B40" s="97" t="s">
        <v>66</v>
      </c>
      <c r="C40" s="222">
        <v>0.03</v>
      </c>
      <c r="D40" s="220">
        <v>0.02</v>
      </c>
      <c r="E40" s="220">
        <v>0.03</v>
      </c>
      <c r="F40" s="220">
        <v>0.01</v>
      </c>
      <c r="G40" s="220">
        <v>0.09</v>
      </c>
    </row>
    <row r="41" spans="1:7" x14ac:dyDescent="0.3">
      <c r="B41" s="189" t="s">
        <v>67</v>
      </c>
      <c r="C41" s="223">
        <v>1E-4</v>
      </c>
      <c r="D41" s="224">
        <v>0.02</v>
      </c>
      <c r="E41" s="224">
        <v>0.03</v>
      </c>
      <c r="F41" s="224">
        <v>0.01</v>
      </c>
      <c r="G41" s="224">
        <v>6.0100000000000001E-2</v>
      </c>
    </row>
    <row r="45" spans="1:7" x14ac:dyDescent="0.3">
      <c r="B45" s="215" t="s">
        <v>591</v>
      </c>
    </row>
    <row r="47" spans="1:7" x14ac:dyDescent="0.3">
      <c r="B47" s="215" t="s">
        <v>664</v>
      </c>
      <c r="C47" s="188"/>
    </row>
    <row r="48" spans="1:7" x14ac:dyDescent="0.3">
      <c r="B48" s="230" t="s">
        <v>668</v>
      </c>
    </row>
    <row r="49" spans="2:2" x14ac:dyDescent="0.3">
      <c r="B49" s="215" t="s">
        <v>667</v>
      </c>
    </row>
    <row r="50" spans="2:2" x14ac:dyDescent="0.3">
      <c r="B50" s="215" t="s">
        <v>666</v>
      </c>
    </row>
    <row r="51" spans="2:2" x14ac:dyDescent="0.3">
      <c r="B51" s="215" t="s">
        <v>665</v>
      </c>
    </row>
    <row r="53" spans="2:2" x14ac:dyDescent="0.3">
      <c r="B53" s="215" t="s">
        <v>669</v>
      </c>
    </row>
  </sheetData>
  <mergeCells count="5">
    <mergeCell ref="C34:G34"/>
    <mergeCell ref="C2:G2"/>
    <mergeCell ref="C10:G10"/>
    <mergeCell ref="C18:G18"/>
    <mergeCell ref="C26:G2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3"/>
  <sheetViews>
    <sheetView workbookViewId="0">
      <selection activeCell="Y24" sqref="Y24"/>
    </sheetView>
  </sheetViews>
  <sheetFormatPr defaultRowHeight="12" x14ac:dyDescent="0.3"/>
  <cols>
    <col min="1" max="1" width="2.625" style="98" customWidth="1"/>
    <col min="2" max="2" width="7.5" style="99" bestFit="1" customWidth="1"/>
    <col min="3" max="6" width="6.625" style="99" bestFit="1" customWidth="1"/>
    <col min="7" max="7" width="6.625" style="99" customWidth="1"/>
    <col min="8" max="8" width="6.625" style="99" bestFit="1" customWidth="1"/>
    <col min="9" max="10" width="7.625" style="99" bestFit="1" customWidth="1"/>
    <col min="11" max="11" width="8.5" style="99" bestFit="1" customWidth="1"/>
    <col min="12" max="12" width="7.625" style="99" bestFit="1" customWidth="1"/>
    <col min="13" max="13" width="6" style="99" bestFit="1" customWidth="1"/>
    <col min="14" max="14" width="6.625" style="99" bestFit="1" customWidth="1"/>
    <col min="15" max="15" width="6.75" style="99" bestFit="1" customWidth="1"/>
    <col min="16" max="17" width="6.625" style="99" customWidth="1"/>
    <col min="18" max="19" width="7.5" style="99" bestFit="1" customWidth="1"/>
    <col min="20" max="20" width="6.625" style="99" bestFit="1" customWidth="1"/>
    <col min="21" max="21" width="5.875" style="98" bestFit="1" customWidth="1"/>
    <col min="22" max="22" width="6.625" style="98" bestFit="1" customWidth="1"/>
    <col min="23" max="23" width="6.75" style="98" bestFit="1" customWidth="1"/>
    <col min="24" max="24" width="9.5" style="98" bestFit="1" customWidth="1"/>
    <col min="25" max="16384" width="9" style="98"/>
  </cols>
  <sheetData>
    <row r="2" spans="2:26" x14ac:dyDescent="0.3">
      <c r="B2" s="234" t="s">
        <v>670</v>
      </c>
      <c r="K2" s="166"/>
      <c r="L2" s="166"/>
      <c r="M2" s="166"/>
      <c r="N2" s="166"/>
      <c r="O2" s="166"/>
    </row>
    <row r="3" spans="2:26" x14ac:dyDescent="0.3">
      <c r="B3" s="231" t="s">
        <v>35</v>
      </c>
      <c r="C3" s="231" t="s">
        <v>4</v>
      </c>
      <c r="D3" s="231" t="s">
        <v>5</v>
      </c>
      <c r="E3" s="231" t="s">
        <v>6</v>
      </c>
      <c r="F3" s="231" t="s">
        <v>8</v>
      </c>
      <c r="G3" s="231" t="s">
        <v>8</v>
      </c>
      <c r="H3" s="231" t="s">
        <v>8</v>
      </c>
      <c r="I3" s="231" t="s">
        <v>8</v>
      </c>
      <c r="J3" s="101" t="s">
        <v>1</v>
      </c>
      <c r="K3" s="101" t="s">
        <v>1</v>
      </c>
      <c r="L3" s="101" t="s">
        <v>1</v>
      </c>
      <c r="M3" s="231" t="s">
        <v>2</v>
      </c>
      <c r="N3" s="231" t="s">
        <v>2</v>
      </c>
      <c r="O3" s="231" t="s">
        <v>2</v>
      </c>
      <c r="U3" s="100"/>
      <c r="V3" s="100"/>
      <c r="W3" s="100"/>
      <c r="X3" s="100"/>
      <c r="Y3" s="100"/>
      <c r="Z3" s="100"/>
    </row>
    <row r="4" spans="2:26" x14ac:dyDescent="0.3">
      <c r="B4" s="232" t="s">
        <v>31</v>
      </c>
      <c r="C4" s="232">
        <v>1</v>
      </c>
      <c r="D4" s="232">
        <v>1</v>
      </c>
      <c r="E4" s="232">
        <v>1</v>
      </c>
      <c r="F4" s="232">
        <v>2</v>
      </c>
      <c r="G4" s="232">
        <v>3</v>
      </c>
      <c r="H4" s="232">
        <v>4</v>
      </c>
      <c r="I4" s="232">
        <v>5</v>
      </c>
      <c r="J4" s="232">
        <v>2</v>
      </c>
      <c r="K4" s="232">
        <v>3</v>
      </c>
      <c r="L4" s="232">
        <v>5</v>
      </c>
      <c r="M4" s="232">
        <v>3</v>
      </c>
      <c r="N4" s="232">
        <v>4</v>
      </c>
      <c r="O4" s="232">
        <v>10</v>
      </c>
    </row>
    <row r="5" spans="2:26" s="100" customFormat="1" x14ac:dyDescent="0.3">
      <c r="B5" s="105">
        <v>1.0000000000000002</v>
      </c>
      <c r="C5" s="105">
        <v>0.5</v>
      </c>
      <c r="D5" s="105">
        <v>0.12</v>
      </c>
      <c r="E5" s="105">
        <v>0.01</v>
      </c>
      <c r="F5" s="105">
        <v>0.1</v>
      </c>
      <c r="G5" s="105">
        <v>0.05</v>
      </c>
      <c r="H5" s="105">
        <v>0.01</v>
      </c>
      <c r="I5" s="105">
        <v>0.01</v>
      </c>
      <c r="J5" s="105">
        <v>0.03</v>
      </c>
      <c r="K5" s="105">
        <v>0.03</v>
      </c>
      <c r="L5" s="105">
        <v>0.01</v>
      </c>
      <c r="M5" s="105">
        <v>0.05</v>
      </c>
      <c r="N5" s="105">
        <v>0.05</v>
      </c>
      <c r="O5" s="105">
        <v>0.03</v>
      </c>
    </row>
    <row r="6" spans="2:26" x14ac:dyDescent="0.3">
      <c r="B6" s="232">
        <v>10000</v>
      </c>
      <c r="C6" s="232">
        <v>5000</v>
      </c>
      <c r="D6" s="232">
        <v>1200</v>
      </c>
      <c r="E6" s="232">
        <v>100</v>
      </c>
      <c r="F6" s="232">
        <v>1000</v>
      </c>
      <c r="G6" s="232">
        <v>500</v>
      </c>
      <c r="H6" s="232">
        <v>100</v>
      </c>
      <c r="I6" s="232">
        <v>100</v>
      </c>
      <c r="J6" s="232">
        <v>300</v>
      </c>
      <c r="K6" s="232">
        <v>300</v>
      </c>
      <c r="L6" s="232">
        <v>100</v>
      </c>
      <c r="M6" s="232">
        <v>500</v>
      </c>
      <c r="N6" s="232">
        <v>500</v>
      </c>
      <c r="O6" s="232">
        <v>300</v>
      </c>
    </row>
    <row r="7" spans="2:26" x14ac:dyDescent="0.3">
      <c r="B7" s="232" t="s">
        <v>33</v>
      </c>
      <c r="C7" s="232">
        <v>0</v>
      </c>
      <c r="D7" s="232">
        <v>0</v>
      </c>
      <c r="E7" s="232">
        <v>0</v>
      </c>
      <c r="F7" s="167">
        <v>1.3328335756717389</v>
      </c>
      <c r="G7" s="167">
        <v>1.3328335756717389</v>
      </c>
      <c r="H7" s="167">
        <v>1.3328335756717389</v>
      </c>
      <c r="I7" s="167">
        <v>1.3328335756717389</v>
      </c>
      <c r="J7" s="167">
        <v>1.153926754734347</v>
      </c>
      <c r="K7" s="167">
        <v>1.153926754734347</v>
      </c>
      <c r="L7" s="167">
        <v>1.153926754734347</v>
      </c>
      <c r="M7" s="232">
        <v>1</v>
      </c>
      <c r="N7" s="232">
        <v>1</v>
      </c>
      <c r="O7" s="232">
        <v>1</v>
      </c>
    </row>
    <row r="8" spans="2:26" x14ac:dyDescent="0.3">
      <c r="B8" s="232" t="s">
        <v>644</v>
      </c>
      <c r="C8" s="232" t="s">
        <v>647</v>
      </c>
      <c r="D8" s="232" t="s">
        <v>647</v>
      </c>
      <c r="E8" s="232" t="s">
        <v>647</v>
      </c>
      <c r="F8" s="167" t="s">
        <v>648</v>
      </c>
      <c r="G8" s="167" t="s">
        <v>649</v>
      </c>
      <c r="H8" s="167" t="s">
        <v>647</v>
      </c>
      <c r="I8" s="225">
        <v>70025</v>
      </c>
      <c r="J8" s="167" t="s">
        <v>647</v>
      </c>
      <c r="K8" s="167" t="s">
        <v>647</v>
      </c>
      <c r="L8" s="167" t="s">
        <v>647</v>
      </c>
      <c r="M8" s="167" t="s">
        <v>647</v>
      </c>
      <c r="N8" s="167" t="s">
        <v>647</v>
      </c>
      <c r="O8" s="167" t="s">
        <v>647</v>
      </c>
    </row>
    <row r="9" spans="2:26" x14ac:dyDescent="0.3">
      <c r="B9" s="98"/>
    </row>
    <row r="10" spans="2:26" x14ac:dyDescent="0.3">
      <c r="B10" s="235" t="s">
        <v>671</v>
      </c>
    </row>
    <row r="11" spans="2:26" x14ac:dyDescent="0.3">
      <c r="B11" s="231" t="s">
        <v>35</v>
      </c>
      <c r="C11" s="231" t="s">
        <v>4</v>
      </c>
      <c r="D11" s="231" t="s">
        <v>5</v>
      </c>
      <c r="E11" s="231" t="s">
        <v>6</v>
      </c>
      <c r="F11" s="231" t="s">
        <v>7</v>
      </c>
      <c r="G11" s="231" t="s">
        <v>30</v>
      </c>
      <c r="H11" s="231" t="s">
        <v>30</v>
      </c>
      <c r="I11" s="231" t="s">
        <v>1</v>
      </c>
      <c r="J11" s="231" t="s">
        <v>1</v>
      </c>
      <c r="K11" s="231" t="s">
        <v>1</v>
      </c>
      <c r="L11" s="231" t="s">
        <v>1</v>
      </c>
      <c r="M11" s="231" t="s">
        <v>2</v>
      </c>
      <c r="N11" s="231" t="s">
        <v>2</v>
      </c>
      <c r="O11" s="231" t="s">
        <v>2</v>
      </c>
      <c r="P11" s="231" t="s">
        <v>2</v>
      </c>
      <c r="Q11" s="231" t="s">
        <v>2</v>
      </c>
      <c r="R11" s="231" t="s">
        <v>622</v>
      </c>
      <c r="S11" s="231" t="s">
        <v>622</v>
      </c>
    </row>
    <row r="12" spans="2:26" x14ac:dyDescent="0.3">
      <c r="B12" s="232" t="s">
        <v>31</v>
      </c>
      <c r="C12" s="232">
        <v>1</v>
      </c>
      <c r="D12" s="232">
        <v>1</v>
      </c>
      <c r="E12" s="232">
        <v>1</v>
      </c>
      <c r="F12" s="232">
        <v>1</v>
      </c>
      <c r="G12" s="232">
        <v>1</v>
      </c>
      <c r="H12" s="232">
        <v>1</v>
      </c>
      <c r="I12" s="232">
        <v>2</v>
      </c>
      <c r="J12" s="232">
        <v>3</v>
      </c>
      <c r="K12" s="232">
        <v>4</v>
      </c>
      <c r="L12" s="232">
        <v>5</v>
      </c>
      <c r="M12" s="232">
        <v>2</v>
      </c>
      <c r="N12" s="232">
        <v>3</v>
      </c>
      <c r="O12" s="232">
        <v>4</v>
      </c>
      <c r="P12" s="232">
        <v>5</v>
      </c>
      <c r="Q12" s="232">
        <v>10</v>
      </c>
      <c r="R12" s="232">
        <v>1</v>
      </c>
      <c r="S12" s="232">
        <v>2</v>
      </c>
    </row>
    <row r="13" spans="2:26" x14ac:dyDescent="0.3">
      <c r="B13" s="105">
        <v>1.0000000000000002</v>
      </c>
      <c r="C13" s="105">
        <v>0.15</v>
      </c>
      <c r="D13" s="105">
        <v>0.25</v>
      </c>
      <c r="E13" s="105">
        <v>0.2</v>
      </c>
      <c r="F13" s="105">
        <v>0.03</v>
      </c>
      <c r="G13" s="105">
        <v>0.01</v>
      </c>
      <c r="H13" s="105">
        <v>0.01</v>
      </c>
      <c r="I13" s="105">
        <v>0.1</v>
      </c>
      <c r="J13" s="105">
        <v>0.05</v>
      </c>
      <c r="K13" s="105">
        <v>0.04</v>
      </c>
      <c r="L13" s="105">
        <v>0.01</v>
      </c>
      <c r="M13" s="105">
        <v>0.05</v>
      </c>
      <c r="N13" s="105">
        <v>0.04</v>
      </c>
      <c r="O13" s="105">
        <v>0.02</v>
      </c>
      <c r="P13" s="105">
        <v>0.01</v>
      </c>
      <c r="Q13" s="105">
        <v>0.01</v>
      </c>
      <c r="R13" s="105">
        <v>0.01</v>
      </c>
      <c r="S13" s="105">
        <v>0.01</v>
      </c>
      <c r="T13" s="168"/>
      <c r="U13" s="100"/>
      <c r="V13" s="100"/>
      <c r="W13" s="100"/>
    </row>
    <row r="14" spans="2:26" x14ac:dyDescent="0.3">
      <c r="B14" s="232">
        <v>10000</v>
      </c>
      <c r="C14" s="232">
        <v>1500</v>
      </c>
      <c r="D14" s="232">
        <v>2500</v>
      </c>
      <c r="E14" s="232">
        <v>2000</v>
      </c>
      <c r="F14" s="232">
        <v>300</v>
      </c>
      <c r="G14" s="232">
        <v>100</v>
      </c>
      <c r="H14" s="232">
        <v>100</v>
      </c>
      <c r="I14" s="232">
        <v>1000</v>
      </c>
      <c r="J14" s="232">
        <v>500</v>
      </c>
      <c r="K14" s="232">
        <v>400</v>
      </c>
      <c r="L14" s="232">
        <v>100</v>
      </c>
      <c r="M14" s="232">
        <v>500</v>
      </c>
      <c r="N14" s="232">
        <v>400</v>
      </c>
      <c r="O14" s="232">
        <v>200</v>
      </c>
      <c r="P14" s="232">
        <v>100</v>
      </c>
      <c r="Q14" s="232">
        <v>100</v>
      </c>
      <c r="R14" s="232">
        <v>100</v>
      </c>
      <c r="S14" s="232">
        <v>100</v>
      </c>
    </row>
    <row r="15" spans="2:26" x14ac:dyDescent="0.3">
      <c r="B15" s="232" t="s">
        <v>33</v>
      </c>
      <c r="C15" s="232">
        <v>0</v>
      </c>
      <c r="D15" s="232">
        <v>0</v>
      </c>
      <c r="E15" s="232">
        <v>0</v>
      </c>
      <c r="F15" s="232">
        <v>0</v>
      </c>
      <c r="G15" s="232">
        <v>0</v>
      </c>
      <c r="H15" s="232">
        <v>0</v>
      </c>
      <c r="I15" s="167">
        <v>1.153926754734347</v>
      </c>
      <c r="J15" s="167">
        <v>1.153926754734347</v>
      </c>
      <c r="K15" s="167">
        <v>1.153926754734347</v>
      </c>
      <c r="L15" s="167">
        <v>1.153926754734347</v>
      </c>
      <c r="M15" s="232">
        <v>1</v>
      </c>
      <c r="N15" s="232">
        <v>1</v>
      </c>
      <c r="O15" s="232">
        <v>1</v>
      </c>
      <c r="P15" s="232">
        <v>1</v>
      </c>
      <c r="Q15" s="232">
        <v>1</v>
      </c>
      <c r="R15" s="167">
        <v>2.3869168145932469</v>
      </c>
      <c r="S15" s="167">
        <v>2.3869168145932469</v>
      </c>
    </row>
    <row r="16" spans="2:26" x14ac:dyDescent="0.3">
      <c r="B16" s="232" t="s">
        <v>644</v>
      </c>
      <c r="C16" s="232" t="s">
        <v>647</v>
      </c>
      <c r="D16" s="232" t="s">
        <v>647</v>
      </c>
      <c r="E16" s="232" t="s">
        <v>647</v>
      </c>
      <c r="F16" s="232" t="s">
        <v>647</v>
      </c>
      <c r="G16" s="232" t="s">
        <v>647</v>
      </c>
      <c r="H16" s="232" t="s">
        <v>647</v>
      </c>
      <c r="I16" s="232" t="s">
        <v>647</v>
      </c>
      <c r="J16" s="232" t="s">
        <v>647</v>
      </c>
      <c r="K16" s="232" t="s">
        <v>647</v>
      </c>
      <c r="L16" s="225">
        <v>70028</v>
      </c>
      <c r="M16" s="232" t="s">
        <v>647</v>
      </c>
      <c r="N16" s="232" t="s">
        <v>647</v>
      </c>
      <c r="O16" s="232" t="s">
        <v>647</v>
      </c>
      <c r="P16" s="232" t="s">
        <v>647</v>
      </c>
      <c r="Q16" s="225">
        <v>70030</v>
      </c>
      <c r="R16" s="225">
        <v>70031</v>
      </c>
      <c r="S16" s="225">
        <v>70032</v>
      </c>
    </row>
    <row r="17" spans="2:19" x14ac:dyDescent="0.3">
      <c r="B17" s="98"/>
    </row>
    <row r="18" spans="2:19" x14ac:dyDescent="0.3">
      <c r="B18" s="235" t="s">
        <v>672</v>
      </c>
    </row>
    <row r="19" spans="2:19" x14ac:dyDescent="0.3">
      <c r="B19" s="231" t="s">
        <v>35</v>
      </c>
      <c r="C19" s="231" t="s">
        <v>4</v>
      </c>
      <c r="D19" s="231" t="s">
        <v>5</v>
      </c>
      <c r="E19" s="231" t="s">
        <v>6</v>
      </c>
      <c r="F19" s="231" t="s">
        <v>7</v>
      </c>
      <c r="G19" s="231" t="s">
        <v>30</v>
      </c>
      <c r="H19" s="231" t="s">
        <v>30</v>
      </c>
      <c r="I19" s="231" t="s">
        <v>2</v>
      </c>
      <c r="J19" s="231" t="s">
        <v>2</v>
      </c>
      <c r="K19" s="231" t="s">
        <v>2</v>
      </c>
      <c r="L19" s="231" t="s">
        <v>2</v>
      </c>
      <c r="M19" s="231" t="s">
        <v>2</v>
      </c>
      <c r="N19" s="231" t="s">
        <v>2</v>
      </c>
      <c r="O19" s="231" t="s">
        <v>8</v>
      </c>
      <c r="P19" s="231" t="s">
        <v>8</v>
      </c>
      <c r="Q19" s="231" t="s">
        <v>622</v>
      </c>
      <c r="R19" s="231" t="s">
        <v>622</v>
      </c>
    </row>
    <row r="20" spans="2:19" x14ac:dyDescent="0.3">
      <c r="B20" s="232" t="s">
        <v>31</v>
      </c>
      <c r="C20" s="232">
        <v>1</v>
      </c>
      <c r="D20" s="232">
        <v>1</v>
      </c>
      <c r="E20" s="232">
        <v>1</v>
      </c>
      <c r="F20" s="232">
        <v>1</v>
      </c>
      <c r="G20" s="232">
        <v>1</v>
      </c>
      <c r="H20" s="232">
        <v>1</v>
      </c>
      <c r="I20" s="232">
        <v>2</v>
      </c>
      <c r="J20" s="232">
        <v>3</v>
      </c>
      <c r="K20" s="232">
        <v>4</v>
      </c>
      <c r="L20" s="232">
        <v>5</v>
      </c>
      <c r="M20" s="232">
        <v>6</v>
      </c>
      <c r="N20" s="232">
        <v>10</v>
      </c>
      <c r="O20" s="232">
        <v>1</v>
      </c>
      <c r="P20" s="232">
        <v>2</v>
      </c>
      <c r="Q20" s="232">
        <v>1</v>
      </c>
      <c r="R20" s="232">
        <v>2</v>
      </c>
    </row>
    <row r="21" spans="2:19" x14ac:dyDescent="0.3">
      <c r="B21" s="105">
        <v>1.0000000000000002</v>
      </c>
      <c r="C21" s="105">
        <v>0.05</v>
      </c>
      <c r="D21" s="105">
        <v>0.12</v>
      </c>
      <c r="E21" s="105">
        <v>0.22</v>
      </c>
      <c r="F21" s="105">
        <v>0.16</v>
      </c>
      <c r="G21" s="105">
        <v>0.05</v>
      </c>
      <c r="H21" s="105">
        <v>0.05</v>
      </c>
      <c r="I21" s="105">
        <v>0.2</v>
      </c>
      <c r="J21" s="105">
        <v>7.0000000000000007E-2</v>
      </c>
      <c r="K21" s="105">
        <v>0.02</v>
      </c>
      <c r="L21" s="105">
        <v>0.01</v>
      </c>
      <c r="M21" s="105">
        <v>0.01</v>
      </c>
      <c r="N21" s="105">
        <v>0.01</v>
      </c>
      <c r="O21" s="105">
        <v>0.01</v>
      </c>
      <c r="P21" s="105">
        <v>0.01</v>
      </c>
      <c r="Q21" s="105">
        <v>5.0000000000000001E-3</v>
      </c>
      <c r="R21" s="105">
        <v>5.0000000000000001E-3</v>
      </c>
    </row>
    <row r="22" spans="2:19" x14ac:dyDescent="0.3">
      <c r="B22" s="232">
        <v>10000</v>
      </c>
      <c r="C22" s="232">
        <v>500</v>
      </c>
      <c r="D22" s="232">
        <v>1200</v>
      </c>
      <c r="E22" s="232">
        <v>2200</v>
      </c>
      <c r="F22" s="232">
        <v>1600</v>
      </c>
      <c r="G22" s="232">
        <v>500</v>
      </c>
      <c r="H22" s="232">
        <v>500</v>
      </c>
      <c r="I22" s="232">
        <v>2000</v>
      </c>
      <c r="J22" s="232">
        <v>700.00000000000011</v>
      </c>
      <c r="K22" s="232">
        <v>200</v>
      </c>
      <c r="L22" s="232">
        <v>100</v>
      </c>
      <c r="M22" s="232">
        <v>100</v>
      </c>
      <c r="N22" s="232">
        <v>100</v>
      </c>
      <c r="O22" s="232">
        <v>100</v>
      </c>
      <c r="P22" s="232">
        <v>100</v>
      </c>
      <c r="Q22" s="232">
        <v>50</v>
      </c>
      <c r="R22" s="232">
        <v>50</v>
      </c>
    </row>
    <row r="23" spans="2:19" x14ac:dyDescent="0.3">
      <c r="B23" s="232" t="s">
        <v>33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1</v>
      </c>
      <c r="J23" s="232">
        <v>1</v>
      </c>
      <c r="K23" s="232">
        <v>1</v>
      </c>
      <c r="L23" s="232">
        <v>1</v>
      </c>
      <c r="M23" s="232">
        <v>1</v>
      </c>
      <c r="N23" s="232">
        <v>1</v>
      </c>
      <c r="O23" s="167">
        <v>1.3328335756717389</v>
      </c>
      <c r="P23" s="167">
        <v>1.3328335756717389</v>
      </c>
      <c r="Q23" s="167">
        <v>2.3869168145932469</v>
      </c>
      <c r="R23" s="167">
        <v>2.3869168145932469</v>
      </c>
    </row>
    <row r="24" spans="2:19" x14ac:dyDescent="0.3">
      <c r="B24" s="232" t="s">
        <v>644</v>
      </c>
      <c r="C24" s="232" t="s">
        <v>647</v>
      </c>
      <c r="D24" s="232" t="s">
        <v>647</v>
      </c>
      <c r="E24" s="232" t="s">
        <v>647</v>
      </c>
      <c r="F24" s="232" t="s">
        <v>647</v>
      </c>
      <c r="G24" s="232" t="s">
        <v>647</v>
      </c>
      <c r="H24" s="232" t="s">
        <v>647</v>
      </c>
      <c r="I24" s="232" t="s">
        <v>647</v>
      </c>
      <c r="J24" s="232" t="s">
        <v>647</v>
      </c>
      <c r="K24" s="232" t="s">
        <v>647</v>
      </c>
      <c r="L24" s="225">
        <v>70033</v>
      </c>
      <c r="M24" s="225">
        <v>70034</v>
      </c>
      <c r="N24" s="225">
        <v>70035</v>
      </c>
      <c r="O24" s="225">
        <v>70036</v>
      </c>
      <c r="P24" s="225">
        <v>70037</v>
      </c>
      <c r="Q24" s="225">
        <v>70038</v>
      </c>
      <c r="R24" s="225">
        <v>70039</v>
      </c>
    </row>
    <row r="25" spans="2:19" x14ac:dyDescent="0.3">
      <c r="B25" s="98"/>
    </row>
    <row r="26" spans="2:19" x14ac:dyDescent="0.3">
      <c r="B26" s="236" t="s">
        <v>673</v>
      </c>
    </row>
    <row r="27" spans="2:19" x14ac:dyDescent="0.3">
      <c r="B27" s="231" t="s">
        <v>35</v>
      </c>
      <c r="C27" s="231" t="s">
        <v>4</v>
      </c>
      <c r="D27" s="231" t="s">
        <v>5</v>
      </c>
      <c r="E27" s="231" t="s">
        <v>6</v>
      </c>
      <c r="F27" s="231" t="s">
        <v>7</v>
      </c>
      <c r="G27" s="231" t="s">
        <v>30</v>
      </c>
      <c r="H27" s="231" t="s">
        <v>30</v>
      </c>
      <c r="I27" s="231" t="s">
        <v>2</v>
      </c>
      <c r="J27" s="231" t="s">
        <v>2</v>
      </c>
      <c r="K27" s="231" t="s">
        <v>2</v>
      </c>
      <c r="L27" s="231" t="s">
        <v>2</v>
      </c>
      <c r="M27" s="231" t="s">
        <v>2</v>
      </c>
      <c r="N27" s="231" t="s">
        <v>1</v>
      </c>
      <c r="O27" s="231" t="s">
        <v>1</v>
      </c>
      <c r="P27" s="231" t="s">
        <v>8</v>
      </c>
      <c r="Q27" s="231" t="s">
        <v>8</v>
      </c>
      <c r="R27" s="231" t="s">
        <v>622</v>
      </c>
      <c r="S27" s="231" t="s">
        <v>622</v>
      </c>
    </row>
    <row r="28" spans="2:19" x14ac:dyDescent="0.3">
      <c r="B28" s="232" t="s">
        <v>31</v>
      </c>
      <c r="C28" s="232">
        <v>1</v>
      </c>
      <c r="D28" s="232">
        <v>1</v>
      </c>
      <c r="E28" s="232">
        <v>1</v>
      </c>
      <c r="F28" s="232">
        <v>1</v>
      </c>
      <c r="G28" s="232">
        <v>1</v>
      </c>
      <c r="H28" s="232">
        <v>1</v>
      </c>
      <c r="I28" s="232">
        <v>2</v>
      </c>
      <c r="J28" s="232">
        <v>3</v>
      </c>
      <c r="K28" s="232">
        <v>4</v>
      </c>
      <c r="L28" s="232">
        <v>5</v>
      </c>
      <c r="M28" s="232">
        <v>10</v>
      </c>
      <c r="N28" s="232">
        <v>1</v>
      </c>
      <c r="O28" s="232">
        <v>2</v>
      </c>
      <c r="P28" s="232">
        <v>1</v>
      </c>
      <c r="Q28" s="232">
        <v>2</v>
      </c>
      <c r="R28" s="232">
        <v>1</v>
      </c>
      <c r="S28" s="232">
        <v>2</v>
      </c>
    </row>
    <row r="29" spans="2:19" x14ac:dyDescent="0.3">
      <c r="B29" s="105">
        <v>1</v>
      </c>
      <c r="C29" s="105">
        <v>0.01</v>
      </c>
      <c r="D29" s="105">
        <v>0.03</v>
      </c>
      <c r="E29" s="105">
        <v>0.4</v>
      </c>
      <c r="F29" s="105">
        <v>0.25</v>
      </c>
      <c r="G29" s="105">
        <v>0.1</v>
      </c>
      <c r="H29" s="105">
        <v>0.1</v>
      </c>
      <c r="I29" s="105">
        <v>0.02</v>
      </c>
      <c r="J29" s="105">
        <v>0.02</v>
      </c>
      <c r="K29" s="105">
        <v>0.02</v>
      </c>
      <c r="L29" s="105">
        <v>0.01</v>
      </c>
      <c r="M29" s="105">
        <v>0.01</v>
      </c>
      <c r="N29" s="105">
        <v>5.0000000000000001E-3</v>
      </c>
      <c r="O29" s="105">
        <v>5.0000000000000001E-3</v>
      </c>
      <c r="P29" s="105">
        <v>5.0000000000000001E-3</v>
      </c>
      <c r="Q29" s="105">
        <v>5.0000000000000001E-3</v>
      </c>
      <c r="R29" s="105">
        <v>5.0000000000000001E-3</v>
      </c>
      <c r="S29" s="105">
        <v>5.0000000000000001E-3</v>
      </c>
    </row>
    <row r="30" spans="2:19" x14ac:dyDescent="0.3">
      <c r="B30" s="232">
        <v>10000</v>
      </c>
      <c r="C30" s="232">
        <v>100</v>
      </c>
      <c r="D30" s="232">
        <v>300</v>
      </c>
      <c r="E30" s="232">
        <v>4000</v>
      </c>
      <c r="F30" s="232">
        <v>2500</v>
      </c>
      <c r="G30" s="232">
        <v>1000</v>
      </c>
      <c r="H30" s="232">
        <v>1000</v>
      </c>
      <c r="I30" s="232">
        <v>200</v>
      </c>
      <c r="J30" s="232">
        <v>200</v>
      </c>
      <c r="K30" s="232">
        <v>200</v>
      </c>
      <c r="L30" s="232">
        <v>100</v>
      </c>
      <c r="M30" s="232">
        <v>100</v>
      </c>
      <c r="N30" s="232">
        <v>50</v>
      </c>
      <c r="O30" s="232">
        <v>50</v>
      </c>
      <c r="P30" s="232">
        <v>50</v>
      </c>
      <c r="Q30" s="232">
        <v>50</v>
      </c>
      <c r="R30" s="232">
        <v>50</v>
      </c>
      <c r="S30" s="232">
        <v>50</v>
      </c>
    </row>
    <row r="31" spans="2:19" x14ac:dyDescent="0.3">
      <c r="B31" s="232" t="s">
        <v>33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167">
        <v>1</v>
      </c>
      <c r="J31" s="167">
        <v>1</v>
      </c>
      <c r="K31" s="167">
        <v>1</v>
      </c>
      <c r="L31" s="167">
        <v>1</v>
      </c>
      <c r="M31" s="167">
        <v>1</v>
      </c>
      <c r="N31" s="167">
        <v>1.153926754734347</v>
      </c>
      <c r="O31" s="167">
        <v>1.153926754734347</v>
      </c>
      <c r="P31" s="167">
        <v>1.3328335756717389</v>
      </c>
      <c r="Q31" s="167">
        <v>1.3328335756717389</v>
      </c>
      <c r="R31" s="167">
        <v>2.3869168145932469</v>
      </c>
      <c r="S31" s="167">
        <v>2.3869168145932469</v>
      </c>
    </row>
    <row r="32" spans="2:19" x14ac:dyDescent="0.3">
      <c r="B32" s="232" t="s">
        <v>644</v>
      </c>
      <c r="C32" s="232" t="s">
        <v>647</v>
      </c>
      <c r="D32" s="232" t="s">
        <v>647</v>
      </c>
      <c r="E32" s="232" t="s">
        <v>647</v>
      </c>
      <c r="F32" s="232" t="s">
        <v>647</v>
      </c>
      <c r="G32" s="232" t="s">
        <v>647</v>
      </c>
      <c r="H32" s="232" t="s">
        <v>647</v>
      </c>
      <c r="I32" s="232" t="s">
        <v>647</v>
      </c>
      <c r="J32" s="232" t="s">
        <v>647</v>
      </c>
      <c r="K32" s="232" t="s">
        <v>647</v>
      </c>
      <c r="L32" s="225">
        <v>70040</v>
      </c>
      <c r="M32" s="225">
        <v>70041</v>
      </c>
      <c r="N32" s="225">
        <v>70042</v>
      </c>
      <c r="O32" s="225">
        <v>70043</v>
      </c>
      <c r="P32" s="225">
        <v>70044</v>
      </c>
      <c r="Q32" s="225">
        <v>70045</v>
      </c>
      <c r="R32" s="225">
        <v>70046</v>
      </c>
      <c r="S32" s="225">
        <v>70047</v>
      </c>
    </row>
    <row r="33" spans="2:19" x14ac:dyDescent="0.3">
      <c r="B33" s="98"/>
      <c r="C33" s="98"/>
      <c r="D33" s="98"/>
    </row>
    <row r="34" spans="2:19" x14ac:dyDescent="0.3">
      <c r="B34" s="98" t="s">
        <v>623</v>
      </c>
    </row>
    <row r="35" spans="2:19" x14ac:dyDescent="0.3">
      <c r="B35" s="246"/>
      <c r="C35" s="247"/>
      <c r="D35" s="246" t="s">
        <v>597</v>
      </c>
      <c r="E35" s="251"/>
      <c r="F35" s="247"/>
      <c r="G35" s="246" t="s">
        <v>606</v>
      </c>
      <c r="H35" s="251"/>
      <c r="I35" s="251"/>
      <c r="J35" s="247"/>
      <c r="K35" s="246" t="s">
        <v>619</v>
      </c>
      <c r="L35" s="247"/>
      <c r="M35" s="246" t="s">
        <v>620</v>
      </c>
      <c r="N35" s="251"/>
      <c r="O35" s="247"/>
      <c r="P35" s="246" t="s">
        <v>621</v>
      </c>
      <c r="Q35" s="251"/>
      <c r="R35" s="247"/>
    </row>
    <row r="36" spans="2:19" x14ac:dyDescent="0.3">
      <c r="B36" s="246" t="s">
        <v>598</v>
      </c>
      <c r="C36" s="247"/>
      <c r="D36" s="248">
        <v>8100084</v>
      </c>
      <c r="E36" s="249"/>
      <c r="F36" s="250"/>
      <c r="G36" s="248" t="s">
        <v>602</v>
      </c>
      <c r="H36" s="249"/>
      <c r="I36" s="249"/>
      <c r="J36" s="250"/>
      <c r="K36" s="248" t="s">
        <v>607</v>
      </c>
      <c r="L36" s="250"/>
      <c r="M36" s="248" t="s">
        <v>611</v>
      </c>
      <c r="N36" s="249"/>
      <c r="O36" s="250"/>
      <c r="P36" s="248" t="s">
        <v>615</v>
      </c>
      <c r="Q36" s="249"/>
      <c r="R36" s="250"/>
    </row>
    <row r="37" spans="2:19" x14ac:dyDescent="0.3">
      <c r="B37" s="246" t="s">
        <v>599</v>
      </c>
      <c r="C37" s="247"/>
      <c r="D37" s="248">
        <v>8100085</v>
      </c>
      <c r="E37" s="249"/>
      <c r="F37" s="250"/>
      <c r="G37" s="248" t="s">
        <v>603</v>
      </c>
      <c r="H37" s="249"/>
      <c r="I37" s="249"/>
      <c r="J37" s="250"/>
      <c r="K37" s="248" t="s">
        <v>608</v>
      </c>
      <c r="L37" s="250"/>
      <c r="M37" s="248" t="s">
        <v>612</v>
      </c>
      <c r="N37" s="249"/>
      <c r="O37" s="250"/>
      <c r="P37" s="248" t="s">
        <v>616</v>
      </c>
      <c r="Q37" s="249"/>
      <c r="R37" s="250"/>
    </row>
    <row r="38" spans="2:19" x14ac:dyDescent="0.3">
      <c r="B38" s="246" t="s">
        <v>600</v>
      </c>
      <c r="C38" s="247"/>
      <c r="D38" s="248">
        <v>8100086</v>
      </c>
      <c r="E38" s="249"/>
      <c r="F38" s="250"/>
      <c r="G38" s="248" t="s">
        <v>604</v>
      </c>
      <c r="H38" s="249"/>
      <c r="I38" s="249"/>
      <c r="J38" s="250"/>
      <c r="K38" s="248" t="s">
        <v>609</v>
      </c>
      <c r="L38" s="250"/>
      <c r="M38" s="248" t="s">
        <v>613</v>
      </c>
      <c r="N38" s="249"/>
      <c r="O38" s="250"/>
      <c r="P38" s="248" t="s">
        <v>617</v>
      </c>
      <c r="Q38" s="249"/>
      <c r="R38" s="250"/>
    </row>
    <row r="39" spans="2:19" x14ac:dyDescent="0.3">
      <c r="B39" s="246" t="s">
        <v>601</v>
      </c>
      <c r="C39" s="247"/>
      <c r="D39" s="248">
        <v>8100087</v>
      </c>
      <c r="E39" s="249"/>
      <c r="F39" s="250"/>
      <c r="G39" s="248" t="s">
        <v>605</v>
      </c>
      <c r="H39" s="249"/>
      <c r="I39" s="249"/>
      <c r="J39" s="250"/>
      <c r="K39" s="248" t="s">
        <v>610</v>
      </c>
      <c r="L39" s="250"/>
      <c r="M39" s="248" t="s">
        <v>614</v>
      </c>
      <c r="N39" s="249"/>
      <c r="O39" s="250"/>
      <c r="P39" s="248" t="s">
        <v>618</v>
      </c>
      <c r="Q39" s="249"/>
      <c r="R39" s="250"/>
    </row>
    <row r="40" spans="2:19" x14ac:dyDescent="0.3"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R40" s="168"/>
      <c r="S40" s="168"/>
    </row>
    <row r="41" spans="2:19" x14ac:dyDescent="0.3"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R41" s="168"/>
      <c r="S41" s="168"/>
    </row>
    <row r="42" spans="2:19" x14ac:dyDescent="0.3">
      <c r="B42" s="98" t="s">
        <v>650</v>
      </c>
    </row>
    <row r="43" spans="2:19" x14ac:dyDescent="0.3">
      <c r="B43" s="231" t="s">
        <v>645</v>
      </c>
      <c r="C43" s="246" t="s">
        <v>646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47"/>
    </row>
    <row r="44" spans="2:19" x14ac:dyDescent="0.3">
      <c r="B44" s="232">
        <v>70025</v>
      </c>
      <c r="C44" s="248" t="s">
        <v>625</v>
      </c>
      <c r="D44" s="249"/>
      <c r="E44" s="249"/>
      <c r="F44" s="249"/>
      <c r="G44" s="249"/>
      <c r="H44" s="249"/>
      <c r="I44" s="249"/>
      <c r="J44" s="249"/>
      <c r="K44" s="249"/>
      <c r="L44" s="249"/>
      <c r="M44" s="250"/>
    </row>
    <row r="45" spans="2:19" x14ac:dyDescent="0.3">
      <c r="B45" s="232">
        <v>70028</v>
      </c>
      <c r="C45" s="248" t="s">
        <v>626</v>
      </c>
      <c r="D45" s="249"/>
      <c r="E45" s="249"/>
      <c r="F45" s="249"/>
      <c r="G45" s="249"/>
      <c r="H45" s="249"/>
      <c r="I45" s="249"/>
      <c r="J45" s="249"/>
      <c r="K45" s="249"/>
      <c r="L45" s="249"/>
      <c r="M45" s="250"/>
    </row>
    <row r="46" spans="2:19" x14ac:dyDescent="0.3">
      <c r="B46" s="232">
        <v>70030</v>
      </c>
      <c r="C46" s="248" t="s">
        <v>627</v>
      </c>
      <c r="D46" s="249"/>
      <c r="E46" s="249"/>
      <c r="F46" s="249"/>
      <c r="G46" s="249"/>
      <c r="H46" s="249"/>
      <c r="I46" s="249"/>
      <c r="J46" s="249"/>
      <c r="K46" s="249"/>
      <c r="L46" s="249"/>
      <c r="M46" s="250"/>
    </row>
    <row r="47" spans="2:19" x14ac:dyDescent="0.3">
      <c r="B47" s="232">
        <v>70031</v>
      </c>
      <c r="C47" s="248" t="s">
        <v>628</v>
      </c>
      <c r="D47" s="249"/>
      <c r="E47" s="249"/>
      <c r="F47" s="249"/>
      <c r="G47" s="249"/>
      <c r="H47" s="249"/>
      <c r="I47" s="249"/>
      <c r="J47" s="249"/>
      <c r="K47" s="249"/>
      <c r="L47" s="249"/>
      <c r="M47" s="250"/>
    </row>
    <row r="48" spans="2:19" x14ac:dyDescent="0.3">
      <c r="B48" s="232">
        <v>70032</v>
      </c>
      <c r="C48" s="248" t="s">
        <v>629</v>
      </c>
      <c r="D48" s="249"/>
      <c r="E48" s="249"/>
      <c r="F48" s="249"/>
      <c r="G48" s="249"/>
      <c r="H48" s="249"/>
      <c r="I48" s="249"/>
      <c r="J48" s="249"/>
      <c r="K48" s="249"/>
      <c r="L48" s="249"/>
      <c r="M48" s="250"/>
    </row>
    <row r="49" spans="2:13" x14ac:dyDescent="0.3">
      <c r="B49" s="232">
        <v>70033</v>
      </c>
      <c r="C49" s="248" t="s">
        <v>630</v>
      </c>
      <c r="D49" s="249"/>
      <c r="E49" s="249"/>
      <c r="F49" s="249"/>
      <c r="G49" s="249"/>
      <c r="H49" s="249"/>
      <c r="I49" s="249"/>
      <c r="J49" s="249"/>
      <c r="K49" s="249"/>
      <c r="L49" s="249"/>
      <c r="M49" s="250"/>
    </row>
    <row r="50" spans="2:13" x14ac:dyDescent="0.3">
      <c r="B50" s="232">
        <v>70034</v>
      </c>
      <c r="C50" s="248" t="s">
        <v>631</v>
      </c>
      <c r="D50" s="249"/>
      <c r="E50" s="249"/>
      <c r="F50" s="249"/>
      <c r="G50" s="249"/>
      <c r="H50" s="249"/>
      <c r="I50" s="249"/>
      <c r="J50" s="249"/>
      <c r="K50" s="249"/>
      <c r="L50" s="249"/>
      <c r="M50" s="250"/>
    </row>
    <row r="51" spans="2:13" x14ac:dyDescent="0.3">
      <c r="B51" s="232">
        <v>70035</v>
      </c>
      <c r="C51" s="248" t="s">
        <v>632</v>
      </c>
      <c r="D51" s="249"/>
      <c r="E51" s="249"/>
      <c r="F51" s="249"/>
      <c r="G51" s="249"/>
      <c r="H51" s="249"/>
      <c r="I51" s="249"/>
      <c r="J51" s="249"/>
      <c r="K51" s="249"/>
      <c r="L51" s="249"/>
      <c r="M51" s="250"/>
    </row>
    <row r="52" spans="2:13" x14ac:dyDescent="0.3">
      <c r="B52" s="232">
        <v>70036</v>
      </c>
      <c r="C52" s="248" t="s">
        <v>633</v>
      </c>
      <c r="D52" s="249"/>
      <c r="E52" s="249"/>
      <c r="F52" s="249"/>
      <c r="G52" s="249"/>
      <c r="H52" s="249"/>
      <c r="I52" s="249"/>
      <c r="J52" s="249"/>
      <c r="K52" s="249"/>
      <c r="L52" s="249"/>
      <c r="M52" s="250"/>
    </row>
    <row r="53" spans="2:13" x14ac:dyDescent="0.3">
      <c r="B53" s="232">
        <v>70037</v>
      </c>
      <c r="C53" s="248" t="s">
        <v>634</v>
      </c>
      <c r="D53" s="249"/>
      <c r="E53" s="249"/>
      <c r="F53" s="249"/>
      <c r="G53" s="249"/>
      <c r="H53" s="249"/>
      <c r="I53" s="249"/>
      <c r="J53" s="249"/>
      <c r="K53" s="249"/>
      <c r="L53" s="249"/>
      <c r="M53" s="250"/>
    </row>
    <row r="54" spans="2:13" x14ac:dyDescent="0.3">
      <c r="B54" s="232">
        <v>70038</v>
      </c>
      <c r="C54" s="248" t="s">
        <v>635</v>
      </c>
      <c r="D54" s="249"/>
      <c r="E54" s="249"/>
      <c r="F54" s="249"/>
      <c r="G54" s="249"/>
      <c r="H54" s="249"/>
      <c r="I54" s="249"/>
      <c r="J54" s="249"/>
      <c r="K54" s="249"/>
      <c r="L54" s="249"/>
      <c r="M54" s="250"/>
    </row>
    <row r="55" spans="2:13" x14ac:dyDescent="0.3">
      <c r="B55" s="232">
        <v>70039</v>
      </c>
      <c r="C55" s="248" t="s">
        <v>624</v>
      </c>
      <c r="D55" s="249"/>
      <c r="E55" s="249"/>
      <c r="F55" s="249"/>
      <c r="G55" s="249"/>
      <c r="H55" s="249"/>
      <c r="I55" s="249"/>
      <c r="J55" s="249"/>
      <c r="K55" s="249"/>
      <c r="L55" s="249"/>
      <c r="M55" s="250"/>
    </row>
    <row r="56" spans="2:13" x14ac:dyDescent="0.3">
      <c r="B56" s="232">
        <v>70040</v>
      </c>
      <c r="C56" s="248" t="s">
        <v>636</v>
      </c>
      <c r="D56" s="249"/>
      <c r="E56" s="249"/>
      <c r="F56" s="249"/>
      <c r="G56" s="249"/>
      <c r="H56" s="249"/>
      <c r="I56" s="249"/>
      <c r="J56" s="249"/>
      <c r="K56" s="249"/>
      <c r="L56" s="249"/>
      <c r="M56" s="250"/>
    </row>
    <row r="57" spans="2:13" x14ac:dyDescent="0.3">
      <c r="B57" s="232">
        <v>70041</v>
      </c>
      <c r="C57" s="248" t="s">
        <v>637</v>
      </c>
      <c r="D57" s="249"/>
      <c r="E57" s="249"/>
      <c r="F57" s="249"/>
      <c r="G57" s="249"/>
      <c r="H57" s="249"/>
      <c r="I57" s="249"/>
      <c r="J57" s="249"/>
      <c r="K57" s="249"/>
      <c r="L57" s="249"/>
      <c r="M57" s="250"/>
    </row>
    <row r="58" spans="2:13" x14ac:dyDescent="0.3">
      <c r="B58" s="232">
        <v>70042</v>
      </c>
      <c r="C58" s="248" t="s">
        <v>638</v>
      </c>
      <c r="D58" s="249"/>
      <c r="E58" s="249"/>
      <c r="F58" s="249"/>
      <c r="G58" s="249"/>
      <c r="H58" s="249"/>
      <c r="I58" s="249"/>
      <c r="J58" s="249"/>
      <c r="K58" s="249"/>
      <c r="L58" s="249"/>
      <c r="M58" s="250"/>
    </row>
    <row r="59" spans="2:13" x14ac:dyDescent="0.3">
      <c r="B59" s="232">
        <v>70043</v>
      </c>
      <c r="C59" s="248" t="s">
        <v>639</v>
      </c>
      <c r="D59" s="249"/>
      <c r="E59" s="249"/>
      <c r="F59" s="249"/>
      <c r="G59" s="249"/>
      <c r="H59" s="249"/>
      <c r="I59" s="249"/>
      <c r="J59" s="249"/>
      <c r="K59" s="249"/>
      <c r="L59" s="249"/>
      <c r="M59" s="250"/>
    </row>
    <row r="60" spans="2:13" x14ac:dyDescent="0.3">
      <c r="B60" s="232">
        <v>70044</v>
      </c>
      <c r="C60" s="248" t="s">
        <v>640</v>
      </c>
      <c r="D60" s="249"/>
      <c r="E60" s="249"/>
      <c r="F60" s="249"/>
      <c r="G60" s="249"/>
      <c r="H60" s="249"/>
      <c r="I60" s="249"/>
      <c r="J60" s="249"/>
      <c r="K60" s="249"/>
      <c r="L60" s="249"/>
      <c r="M60" s="250"/>
    </row>
    <row r="61" spans="2:13" x14ac:dyDescent="0.3">
      <c r="B61" s="232">
        <v>70045</v>
      </c>
      <c r="C61" s="248" t="s">
        <v>641</v>
      </c>
      <c r="D61" s="249"/>
      <c r="E61" s="249"/>
      <c r="F61" s="249"/>
      <c r="G61" s="249"/>
      <c r="H61" s="249"/>
      <c r="I61" s="249"/>
      <c r="J61" s="249"/>
      <c r="K61" s="249"/>
      <c r="L61" s="249"/>
      <c r="M61" s="250"/>
    </row>
    <row r="62" spans="2:13" x14ac:dyDescent="0.3">
      <c r="B62" s="232">
        <v>70046</v>
      </c>
      <c r="C62" s="248" t="s">
        <v>642</v>
      </c>
      <c r="D62" s="249"/>
      <c r="E62" s="249"/>
      <c r="F62" s="249"/>
      <c r="G62" s="249"/>
      <c r="H62" s="249"/>
      <c r="I62" s="249"/>
      <c r="J62" s="249"/>
      <c r="K62" s="249"/>
      <c r="L62" s="249"/>
      <c r="M62" s="250"/>
    </row>
    <row r="63" spans="2:13" x14ac:dyDescent="0.3">
      <c r="B63" s="232">
        <v>70047</v>
      </c>
      <c r="C63" s="248" t="s">
        <v>643</v>
      </c>
      <c r="D63" s="249"/>
      <c r="E63" s="249"/>
      <c r="F63" s="249"/>
      <c r="G63" s="249"/>
      <c r="H63" s="249"/>
      <c r="I63" s="249"/>
      <c r="J63" s="249"/>
      <c r="K63" s="249"/>
      <c r="L63" s="249"/>
      <c r="M63" s="250"/>
    </row>
  </sheetData>
  <mergeCells count="51">
    <mergeCell ref="C55:M55"/>
    <mergeCell ref="C56:M56"/>
    <mergeCell ref="C57:M57"/>
    <mergeCell ref="C58:M58"/>
    <mergeCell ref="C43:M43"/>
    <mergeCell ref="C49:M49"/>
    <mergeCell ref="C50:M50"/>
    <mergeCell ref="C51:M51"/>
    <mergeCell ref="C52:M52"/>
    <mergeCell ref="C53:M53"/>
    <mergeCell ref="C54:M54"/>
    <mergeCell ref="C44:M44"/>
    <mergeCell ref="C45:M45"/>
    <mergeCell ref="C46:M46"/>
    <mergeCell ref="C47:M47"/>
    <mergeCell ref="C48:M48"/>
    <mergeCell ref="C59:M59"/>
    <mergeCell ref="C60:M60"/>
    <mergeCell ref="C61:M61"/>
    <mergeCell ref="C62:M62"/>
    <mergeCell ref="C63:M63"/>
    <mergeCell ref="K35:L35"/>
    <mergeCell ref="P35:R35"/>
    <mergeCell ref="M35:O35"/>
    <mergeCell ref="M39:O39"/>
    <mergeCell ref="M38:O38"/>
    <mergeCell ref="M37:O37"/>
    <mergeCell ref="M36:O36"/>
    <mergeCell ref="P39:R39"/>
    <mergeCell ref="P38:R38"/>
    <mergeCell ref="P37:R37"/>
    <mergeCell ref="P36:R36"/>
    <mergeCell ref="K36:L36"/>
    <mergeCell ref="K37:L37"/>
    <mergeCell ref="K38:L38"/>
    <mergeCell ref="K39:L39"/>
    <mergeCell ref="B35:C35"/>
    <mergeCell ref="G39:J39"/>
    <mergeCell ref="G38:J38"/>
    <mergeCell ref="G37:J37"/>
    <mergeCell ref="G36:J36"/>
    <mergeCell ref="D35:F35"/>
    <mergeCell ref="D39:F39"/>
    <mergeCell ref="D38:F38"/>
    <mergeCell ref="D37:F37"/>
    <mergeCell ref="D36:F36"/>
    <mergeCell ref="G35:J35"/>
    <mergeCell ref="B39:C39"/>
    <mergeCell ref="B38:C38"/>
    <mergeCell ref="B37:C37"/>
    <mergeCell ref="B36:C3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50"/>
  <sheetViews>
    <sheetView topLeftCell="D1" zoomScaleNormal="100" workbookViewId="0">
      <selection activeCell="G11" sqref="G11"/>
    </sheetView>
  </sheetViews>
  <sheetFormatPr defaultRowHeight="12" x14ac:dyDescent="0.3"/>
  <cols>
    <col min="1" max="1" width="1.625" style="98" customWidth="1"/>
    <col min="2" max="2" width="27.25" style="98" bestFit="1" customWidth="1"/>
    <col min="3" max="3" width="46.625" style="98" bestFit="1" customWidth="1"/>
    <col min="4" max="4" width="17.5" style="98" bestFit="1" customWidth="1"/>
    <col min="5" max="5" width="18" style="98" bestFit="1" customWidth="1"/>
    <col min="6" max="6" width="16.125" style="98" bestFit="1" customWidth="1"/>
    <col min="7" max="7" width="19.375" style="98" bestFit="1" customWidth="1"/>
    <col min="8" max="8" width="11.125" style="98" bestFit="1" customWidth="1"/>
    <col min="9" max="9" width="8" style="99" bestFit="1" customWidth="1"/>
    <col min="10" max="10" width="10.5" style="99" bestFit="1" customWidth="1"/>
    <col min="11" max="11" width="10.5" style="99" customWidth="1"/>
    <col min="12" max="12" width="10.5" style="99" bestFit="1" customWidth="1"/>
    <col min="13" max="13" width="7.875" style="99" bestFit="1" customWidth="1"/>
    <col min="14" max="15" width="6" style="99" bestFit="1" customWidth="1"/>
    <col min="16" max="16" width="12.875" style="99" bestFit="1" customWidth="1"/>
    <col min="17" max="17" width="7.5" style="99" bestFit="1" customWidth="1"/>
    <col min="18" max="20" width="6" style="99" bestFit="1" customWidth="1"/>
    <col min="21" max="24" width="5.375" style="98" bestFit="1" customWidth="1"/>
    <col min="25" max="25" width="9" style="98"/>
    <col min="26" max="26" width="21.625" style="98" bestFit="1" customWidth="1"/>
    <col min="27" max="27" width="17.875" style="98" bestFit="1" customWidth="1"/>
    <col min="28" max="28" width="11.125" style="98" bestFit="1" customWidth="1"/>
    <col min="29" max="16384" width="9" style="98"/>
  </cols>
  <sheetData>
    <row r="1" spans="2:28" ht="12.75" thickBot="1" x14ac:dyDescent="0.35"/>
    <row r="2" spans="2:28" ht="12.75" thickBot="1" x14ac:dyDescent="0.35">
      <c r="B2" s="126" t="s">
        <v>127</v>
      </c>
      <c r="C2" s="126" t="s">
        <v>587</v>
      </c>
      <c r="D2" s="126" t="s">
        <v>588</v>
      </c>
      <c r="E2" s="126" t="s">
        <v>590</v>
      </c>
      <c r="F2" s="126" t="s">
        <v>589</v>
      </c>
      <c r="G2" s="126" t="s">
        <v>346</v>
      </c>
      <c r="H2" s="198" t="s">
        <v>347</v>
      </c>
      <c r="I2" s="106" t="s">
        <v>133</v>
      </c>
      <c r="J2" s="107" t="s">
        <v>141</v>
      </c>
      <c r="K2" s="108" t="s">
        <v>142</v>
      </c>
      <c r="L2" s="108" t="s">
        <v>144</v>
      </c>
      <c r="M2" s="109" t="s">
        <v>136</v>
      </c>
      <c r="N2" s="233" t="s">
        <v>137</v>
      </c>
      <c r="O2" s="233" t="s">
        <v>138</v>
      </c>
      <c r="P2" s="233" t="s">
        <v>344</v>
      </c>
      <c r="Q2" s="233" t="s">
        <v>135</v>
      </c>
      <c r="R2" s="233" t="s">
        <v>134</v>
      </c>
      <c r="S2" s="233" t="s">
        <v>65</v>
      </c>
      <c r="T2" s="111" t="s">
        <v>66</v>
      </c>
      <c r="U2" s="106" t="s">
        <v>128</v>
      </c>
      <c r="V2" s="107" t="s">
        <v>129</v>
      </c>
      <c r="W2" s="107" t="s">
        <v>130</v>
      </c>
      <c r="X2" s="108" t="s">
        <v>131</v>
      </c>
      <c r="Y2" s="117" t="s">
        <v>132</v>
      </c>
      <c r="Z2" s="123" t="s">
        <v>140</v>
      </c>
      <c r="AA2" s="124" t="s">
        <v>142</v>
      </c>
      <c r="AB2" s="125" t="s">
        <v>143</v>
      </c>
    </row>
    <row r="3" spans="2:28" x14ac:dyDescent="0.3">
      <c r="B3" s="112" t="s">
        <v>68</v>
      </c>
      <c r="C3" s="112" t="s">
        <v>348</v>
      </c>
      <c r="D3" s="112" t="s">
        <v>407</v>
      </c>
      <c r="E3" s="112" t="s">
        <v>408</v>
      </c>
      <c r="F3" s="112" t="s">
        <v>527</v>
      </c>
      <c r="G3" s="112">
        <v>8100001</v>
      </c>
      <c r="H3" s="112">
        <v>15000</v>
      </c>
      <c r="I3" s="131">
        <v>0</v>
      </c>
      <c r="J3" s="132">
        <v>0</v>
      </c>
      <c r="K3" s="133">
        <v>0</v>
      </c>
      <c r="L3" s="134">
        <v>0</v>
      </c>
      <c r="M3" s="135">
        <v>0</v>
      </c>
      <c r="N3" s="132">
        <v>0</v>
      </c>
      <c r="O3" s="132">
        <v>0</v>
      </c>
      <c r="P3" s="132">
        <v>0</v>
      </c>
      <c r="Q3" s="132">
        <v>0</v>
      </c>
      <c r="R3" s="132">
        <v>0</v>
      </c>
      <c r="S3" s="132">
        <v>0.15</v>
      </c>
      <c r="T3" s="136">
        <v>0.35</v>
      </c>
      <c r="U3" s="137">
        <v>0.13</v>
      </c>
      <c r="V3" s="138">
        <v>0.13</v>
      </c>
      <c r="W3" s="138">
        <v>7.0000000000000007E-2</v>
      </c>
      <c r="X3" s="139">
        <v>0.02</v>
      </c>
      <c r="Y3" s="136">
        <v>0.14999999999999991</v>
      </c>
      <c r="Z3" s="169"/>
      <c r="AA3" s="170"/>
      <c r="AB3" s="171"/>
    </row>
    <row r="4" spans="2:28" x14ac:dyDescent="0.3">
      <c r="B4" s="113" t="s">
        <v>69</v>
      </c>
      <c r="C4" s="113" t="s">
        <v>348</v>
      </c>
      <c r="D4" s="113" t="s">
        <v>407</v>
      </c>
      <c r="E4" s="113" t="s">
        <v>408</v>
      </c>
      <c r="F4" s="113" t="s">
        <v>527</v>
      </c>
      <c r="G4" s="113">
        <v>8100001</v>
      </c>
      <c r="H4" s="113">
        <v>15000</v>
      </c>
      <c r="I4" s="140">
        <v>0</v>
      </c>
      <c r="J4" s="141">
        <v>0</v>
      </c>
      <c r="K4" s="142">
        <v>0</v>
      </c>
      <c r="L4" s="143">
        <v>0</v>
      </c>
      <c r="M4" s="144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0.15</v>
      </c>
      <c r="T4" s="145">
        <v>0.35</v>
      </c>
      <c r="U4" s="146">
        <v>0.13</v>
      </c>
      <c r="V4" s="147">
        <v>0.13</v>
      </c>
      <c r="W4" s="147">
        <v>7.0000000000000007E-2</v>
      </c>
      <c r="X4" s="148">
        <v>0.02</v>
      </c>
      <c r="Y4" s="145">
        <v>0.14999999999999991</v>
      </c>
      <c r="Z4" s="172"/>
      <c r="AA4" s="173"/>
      <c r="AB4" s="174"/>
    </row>
    <row r="5" spans="2:28" x14ac:dyDescent="0.3">
      <c r="B5" s="113" t="s">
        <v>70</v>
      </c>
      <c r="C5" s="113" t="s">
        <v>348</v>
      </c>
      <c r="D5" s="113" t="s">
        <v>407</v>
      </c>
      <c r="E5" s="113" t="s">
        <v>408</v>
      </c>
      <c r="F5" s="113" t="s">
        <v>527</v>
      </c>
      <c r="G5" s="113">
        <v>8100001</v>
      </c>
      <c r="H5" s="113">
        <v>15000</v>
      </c>
      <c r="I5" s="140">
        <v>0</v>
      </c>
      <c r="J5" s="141">
        <v>0</v>
      </c>
      <c r="K5" s="142">
        <v>0</v>
      </c>
      <c r="L5" s="143">
        <v>0</v>
      </c>
      <c r="M5" s="144">
        <v>0</v>
      </c>
      <c r="N5" s="141">
        <v>0</v>
      </c>
      <c r="O5" s="141">
        <v>0</v>
      </c>
      <c r="P5" s="141">
        <v>0</v>
      </c>
      <c r="Q5" s="141">
        <v>0</v>
      </c>
      <c r="R5" s="141">
        <v>0</v>
      </c>
      <c r="S5" s="141">
        <v>0.15</v>
      </c>
      <c r="T5" s="145">
        <v>0.35</v>
      </c>
      <c r="U5" s="146">
        <v>0.13</v>
      </c>
      <c r="V5" s="147">
        <v>0.13</v>
      </c>
      <c r="W5" s="147">
        <v>7.0000000000000007E-2</v>
      </c>
      <c r="X5" s="148">
        <v>0.02</v>
      </c>
      <c r="Y5" s="145">
        <v>0.14999999999999991</v>
      </c>
      <c r="Z5" s="172"/>
      <c r="AA5" s="173"/>
      <c r="AB5" s="174"/>
    </row>
    <row r="6" spans="2:28" x14ac:dyDescent="0.3">
      <c r="B6" s="114" t="s">
        <v>345</v>
      </c>
      <c r="C6" s="114" t="s">
        <v>349</v>
      </c>
      <c r="D6" s="114" t="s">
        <v>409</v>
      </c>
      <c r="E6" s="114" t="s">
        <v>410</v>
      </c>
      <c r="F6" s="114" t="s">
        <v>528</v>
      </c>
      <c r="G6" s="114">
        <v>8100002</v>
      </c>
      <c r="H6" s="114">
        <v>15000</v>
      </c>
      <c r="I6" s="146">
        <v>0</v>
      </c>
      <c r="J6" s="147">
        <v>0</v>
      </c>
      <c r="K6" s="149">
        <v>0</v>
      </c>
      <c r="L6" s="148">
        <v>0</v>
      </c>
      <c r="M6" s="150">
        <v>0</v>
      </c>
      <c r="N6" s="147">
        <v>0</v>
      </c>
      <c r="O6" s="147">
        <v>0</v>
      </c>
      <c r="P6" s="147">
        <v>0</v>
      </c>
      <c r="Q6" s="147">
        <v>0</v>
      </c>
      <c r="R6" s="141">
        <v>0.15</v>
      </c>
      <c r="S6" s="147">
        <v>0.05</v>
      </c>
      <c r="T6" s="145">
        <v>0.3</v>
      </c>
      <c r="U6" s="146">
        <v>0.1</v>
      </c>
      <c r="V6" s="147">
        <v>0.1</v>
      </c>
      <c r="W6" s="147">
        <v>0.12</v>
      </c>
      <c r="X6" s="148">
        <v>0.03</v>
      </c>
      <c r="Y6" s="151">
        <v>0.15000000000000002</v>
      </c>
      <c r="Z6" s="172"/>
      <c r="AA6" s="173"/>
      <c r="AB6" s="174"/>
    </row>
    <row r="7" spans="2:28" ht="12.75" thickBot="1" x14ac:dyDescent="0.35">
      <c r="B7" s="113" t="s">
        <v>71</v>
      </c>
      <c r="C7" s="113" t="s">
        <v>675</v>
      </c>
      <c r="D7" s="113" t="s">
        <v>411</v>
      </c>
      <c r="E7" s="113" t="s">
        <v>412</v>
      </c>
      <c r="F7" s="113" t="s">
        <v>529</v>
      </c>
      <c r="G7" s="113">
        <v>8100004</v>
      </c>
      <c r="H7" s="113">
        <v>18000</v>
      </c>
      <c r="I7" s="140">
        <v>0</v>
      </c>
      <c r="J7" s="141">
        <v>0</v>
      </c>
      <c r="K7" s="142">
        <v>0</v>
      </c>
      <c r="L7" s="143">
        <v>0</v>
      </c>
      <c r="M7" s="144">
        <v>0</v>
      </c>
      <c r="N7" s="141">
        <v>0</v>
      </c>
      <c r="O7" s="141">
        <v>0</v>
      </c>
      <c r="P7" s="141">
        <v>0</v>
      </c>
      <c r="Q7" s="141">
        <v>0.15</v>
      </c>
      <c r="R7" s="141">
        <v>0.05</v>
      </c>
      <c r="S7" s="141">
        <v>0.1</v>
      </c>
      <c r="T7" s="145">
        <v>0.2</v>
      </c>
      <c r="U7" s="146">
        <v>0.1</v>
      </c>
      <c r="V7" s="147">
        <v>0.1</v>
      </c>
      <c r="W7" s="147">
        <v>0.12</v>
      </c>
      <c r="X7" s="148">
        <v>0.03</v>
      </c>
      <c r="Y7" s="145">
        <v>0.15000000000000002</v>
      </c>
      <c r="Z7" s="172"/>
      <c r="AA7" s="173"/>
      <c r="AB7" s="174"/>
    </row>
    <row r="8" spans="2:28" ht="12.75" thickBot="1" x14ac:dyDescent="0.35">
      <c r="B8" s="196" t="s">
        <v>72</v>
      </c>
      <c r="C8" s="196" t="s">
        <v>674</v>
      </c>
      <c r="D8" s="196" t="s">
        <v>413</v>
      </c>
      <c r="E8" s="196" t="s">
        <v>414</v>
      </c>
      <c r="F8" s="196" t="s">
        <v>530</v>
      </c>
      <c r="G8" s="196">
        <v>8100005</v>
      </c>
      <c r="H8" s="196">
        <v>18000</v>
      </c>
      <c r="I8" s="140">
        <v>0</v>
      </c>
      <c r="J8" s="141">
        <v>0</v>
      </c>
      <c r="K8" s="142">
        <v>0</v>
      </c>
      <c r="L8" s="143">
        <v>0</v>
      </c>
      <c r="M8" s="144">
        <v>0</v>
      </c>
      <c r="N8" s="141">
        <v>0</v>
      </c>
      <c r="O8" s="141">
        <v>0</v>
      </c>
      <c r="P8" s="141">
        <v>0.2</v>
      </c>
      <c r="Q8" s="141">
        <v>0.05</v>
      </c>
      <c r="R8" s="142">
        <v>0.05</v>
      </c>
      <c r="S8" s="193">
        <v>0.05</v>
      </c>
      <c r="T8" s="194">
        <v>0.15</v>
      </c>
      <c r="U8" s="146">
        <v>0.1</v>
      </c>
      <c r="V8" s="147">
        <v>0.1</v>
      </c>
      <c r="W8" s="147">
        <v>0.12</v>
      </c>
      <c r="X8" s="148">
        <v>0.03</v>
      </c>
      <c r="Y8" s="145">
        <v>0.15000000000000002</v>
      </c>
      <c r="Z8" s="172"/>
      <c r="AA8" s="173"/>
      <c r="AB8" s="174"/>
    </row>
    <row r="9" spans="2:28" ht="12.75" thickBot="1" x14ac:dyDescent="0.35">
      <c r="B9" s="196" t="s">
        <v>73</v>
      </c>
      <c r="C9" s="196" t="s">
        <v>350</v>
      </c>
      <c r="D9" s="196" t="s">
        <v>413</v>
      </c>
      <c r="E9" s="196" t="s">
        <v>414</v>
      </c>
      <c r="F9" s="196" t="s">
        <v>530</v>
      </c>
      <c r="G9" s="196">
        <v>8100005</v>
      </c>
      <c r="H9" s="196">
        <v>18000</v>
      </c>
      <c r="I9" s="140">
        <v>0</v>
      </c>
      <c r="J9" s="141">
        <v>0</v>
      </c>
      <c r="K9" s="142">
        <v>0</v>
      </c>
      <c r="L9" s="143">
        <v>0</v>
      </c>
      <c r="M9" s="144">
        <v>0</v>
      </c>
      <c r="N9" s="141">
        <v>0</v>
      </c>
      <c r="O9" s="141">
        <v>0</v>
      </c>
      <c r="P9" s="141">
        <v>0.2</v>
      </c>
      <c r="Q9" s="141">
        <v>0.05</v>
      </c>
      <c r="R9" s="142">
        <v>0.05</v>
      </c>
      <c r="S9" s="193">
        <v>0.05</v>
      </c>
      <c r="T9" s="194">
        <v>0.15</v>
      </c>
      <c r="U9" s="146">
        <v>0.1</v>
      </c>
      <c r="V9" s="147">
        <v>0.1</v>
      </c>
      <c r="W9" s="147">
        <v>0.12</v>
      </c>
      <c r="X9" s="148">
        <v>0.03</v>
      </c>
      <c r="Y9" s="145">
        <v>0.15000000000000002</v>
      </c>
      <c r="Z9" s="172"/>
      <c r="AA9" s="173"/>
      <c r="AB9" s="174"/>
    </row>
    <row r="10" spans="2:28" ht="12.75" thickBot="1" x14ac:dyDescent="0.35">
      <c r="B10" s="113" t="s">
        <v>138</v>
      </c>
      <c r="C10" s="113" t="s">
        <v>351</v>
      </c>
      <c r="D10" s="113" t="s">
        <v>415</v>
      </c>
      <c r="E10" s="113" t="s">
        <v>416</v>
      </c>
      <c r="F10" s="113" t="s">
        <v>531</v>
      </c>
      <c r="G10" s="113">
        <v>8100006</v>
      </c>
      <c r="H10" s="113">
        <v>15000</v>
      </c>
      <c r="I10" s="140">
        <v>0</v>
      </c>
      <c r="J10" s="141">
        <v>0</v>
      </c>
      <c r="K10" s="142">
        <v>0</v>
      </c>
      <c r="L10" s="143">
        <v>0</v>
      </c>
      <c r="M10" s="144">
        <v>0</v>
      </c>
      <c r="N10" s="141">
        <v>0</v>
      </c>
      <c r="O10" s="141">
        <v>0.25</v>
      </c>
      <c r="P10" s="141">
        <v>0</v>
      </c>
      <c r="Q10" s="141">
        <v>0</v>
      </c>
      <c r="R10" s="141">
        <v>0</v>
      </c>
      <c r="S10" s="191">
        <v>0</v>
      </c>
      <c r="T10" s="192">
        <v>0.25</v>
      </c>
      <c r="U10" s="146">
        <v>0.1</v>
      </c>
      <c r="V10" s="147">
        <v>0.1</v>
      </c>
      <c r="W10" s="147">
        <v>0.1</v>
      </c>
      <c r="X10" s="148">
        <v>0.05</v>
      </c>
      <c r="Y10" s="145">
        <v>0.15000000000000002</v>
      </c>
      <c r="Z10" s="172"/>
      <c r="AA10" s="173"/>
      <c r="AB10" s="174"/>
    </row>
    <row r="11" spans="2:28" ht="12.75" thickBot="1" x14ac:dyDescent="0.35">
      <c r="B11" s="196" t="s">
        <v>137</v>
      </c>
      <c r="C11" s="196" t="s">
        <v>352</v>
      </c>
      <c r="D11" s="196" t="s">
        <v>417</v>
      </c>
      <c r="E11" s="196" t="s">
        <v>418</v>
      </c>
      <c r="F11" s="196" t="s">
        <v>532</v>
      </c>
      <c r="G11" s="196">
        <v>8100007</v>
      </c>
      <c r="H11" s="196">
        <v>15000</v>
      </c>
      <c r="I11" s="140">
        <v>0</v>
      </c>
      <c r="J11" s="141">
        <v>0</v>
      </c>
      <c r="K11" s="142">
        <v>0</v>
      </c>
      <c r="L11" s="143">
        <v>0</v>
      </c>
      <c r="M11" s="144">
        <v>0</v>
      </c>
      <c r="N11" s="161">
        <v>0.2</v>
      </c>
      <c r="O11" s="161">
        <v>0.1</v>
      </c>
      <c r="P11" s="141">
        <v>0</v>
      </c>
      <c r="Q11" s="141">
        <v>0.05</v>
      </c>
      <c r="R11" s="142">
        <v>0.05</v>
      </c>
      <c r="S11" s="193">
        <v>0</v>
      </c>
      <c r="T11" s="194">
        <v>0.1</v>
      </c>
      <c r="U11" s="146">
        <v>0.1</v>
      </c>
      <c r="V11" s="147">
        <v>0.1</v>
      </c>
      <c r="W11" s="147">
        <v>0.1</v>
      </c>
      <c r="X11" s="148">
        <v>0.05</v>
      </c>
      <c r="Y11" s="145">
        <v>0.15000000000000002</v>
      </c>
      <c r="Z11" s="172"/>
      <c r="AA11" s="173"/>
      <c r="AB11" s="174"/>
    </row>
    <row r="12" spans="2:28" ht="12.75" thickBot="1" x14ac:dyDescent="0.35">
      <c r="B12" s="197" t="s">
        <v>139</v>
      </c>
      <c r="C12" s="197" t="s">
        <v>353</v>
      </c>
      <c r="D12" s="197" t="s">
        <v>419</v>
      </c>
      <c r="E12" s="197" t="s">
        <v>420</v>
      </c>
      <c r="F12" s="197" t="s">
        <v>533</v>
      </c>
      <c r="G12" s="197">
        <v>8100008</v>
      </c>
      <c r="H12" s="197">
        <v>18000</v>
      </c>
      <c r="I12" s="152">
        <v>0</v>
      </c>
      <c r="J12" s="153">
        <v>0</v>
      </c>
      <c r="K12" s="154">
        <v>0</v>
      </c>
      <c r="L12" s="155">
        <v>0</v>
      </c>
      <c r="M12" s="157">
        <v>0.2</v>
      </c>
      <c r="N12" s="193">
        <v>0.1</v>
      </c>
      <c r="O12" s="195">
        <v>0.05</v>
      </c>
      <c r="P12" s="153">
        <v>0</v>
      </c>
      <c r="Q12" s="153">
        <v>0.02</v>
      </c>
      <c r="R12" s="154">
        <v>0.02</v>
      </c>
      <c r="S12" s="193">
        <v>0</v>
      </c>
      <c r="T12" s="194">
        <v>0.11</v>
      </c>
      <c r="U12" s="190">
        <v>0.1</v>
      </c>
      <c r="V12" s="158">
        <v>0.1</v>
      </c>
      <c r="W12" s="158">
        <v>0.1</v>
      </c>
      <c r="X12" s="159">
        <v>0.05</v>
      </c>
      <c r="Y12" s="157">
        <v>0.14999999999999991</v>
      </c>
      <c r="Z12" s="175"/>
      <c r="AA12" s="176"/>
      <c r="AB12" s="177"/>
    </row>
    <row r="13" spans="2:28" ht="36" x14ac:dyDescent="0.3">
      <c r="B13" s="112" t="s">
        <v>90</v>
      </c>
      <c r="C13" s="112" t="s">
        <v>354</v>
      </c>
      <c r="D13" s="112" t="s">
        <v>421</v>
      </c>
      <c r="E13" s="112" t="s">
        <v>422</v>
      </c>
      <c r="F13" s="112" t="s">
        <v>534</v>
      </c>
      <c r="G13" s="112">
        <v>8100031</v>
      </c>
      <c r="H13" s="112">
        <v>20000</v>
      </c>
      <c r="I13" s="131">
        <v>0.4</v>
      </c>
      <c r="J13" s="132">
        <v>0.1</v>
      </c>
      <c r="K13" s="133">
        <v>0.5</v>
      </c>
      <c r="L13" s="134">
        <v>0</v>
      </c>
      <c r="M13" s="135">
        <v>0</v>
      </c>
      <c r="N13" s="132">
        <v>0</v>
      </c>
      <c r="O13" s="132">
        <v>0</v>
      </c>
      <c r="P13" s="132">
        <v>0</v>
      </c>
      <c r="Q13" s="132">
        <v>0</v>
      </c>
      <c r="R13" s="133">
        <v>0</v>
      </c>
      <c r="S13" s="132">
        <v>0</v>
      </c>
      <c r="T13" s="133">
        <v>0</v>
      </c>
      <c r="U13" s="131">
        <v>0</v>
      </c>
      <c r="V13" s="132">
        <v>0</v>
      </c>
      <c r="W13" s="132">
        <v>0</v>
      </c>
      <c r="X13" s="134">
        <v>0</v>
      </c>
      <c r="Y13" s="136">
        <v>0</v>
      </c>
      <c r="Z13" s="102" t="s">
        <v>147</v>
      </c>
      <c r="AA13" s="128" t="s">
        <v>280</v>
      </c>
      <c r="AB13" s="178"/>
    </row>
    <row r="14" spans="2:28" ht="36" x14ac:dyDescent="0.3">
      <c r="B14" s="113" t="s">
        <v>91</v>
      </c>
      <c r="C14" s="113" t="s">
        <v>355</v>
      </c>
      <c r="D14" s="113" t="s">
        <v>423</v>
      </c>
      <c r="E14" s="113" t="s">
        <v>424</v>
      </c>
      <c r="F14" s="113" t="s">
        <v>535</v>
      </c>
      <c r="G14" s="113">
        <v>8100032</v>
      </c>
      <c r="H14" s="113">
        <v>20000</v>
      </c>
      <c r="I14" s="140">
        <v>0.4</v>
      </c>
      <c r="J14" s="141">
        <v>0.1</v>
      </c>
      <c r="K14" s="142">
        <v>0.5</v>
      </c>
      <c r="L14" s="143">
        <v>0</v>
      </c>
      <c r="M14" s="144">
        <v>0</v>
      </c>
      <c r="N14" s="141">
        <v>0</v>
      </c>
      <c r="O14" s="141">
        <v>0</v>
      </c>
      <c r="P14" s="141">
        <v>0</v>
      </c>
      <c r="Q14" s="141">
        <v>0</v>
      </c>
      <c r="R14" s="142">
        <v>0</v>
      </c>
      <c r="S14" s="141">
        <v>0</v>
      </c>
      <c r="T14" s="142">
        <v>0</v>
      </c>
      <c r="U14" s="140">
        <v>0</v>
      </c>
      <c r="V14" s="141">
        <v>0</v>
      </c>
      <c r="W14" s="141">
        <v>0</v>
      </c>
      <c r="X14" s="143">
        <v>0</v>
      </c>
      <c r="Y14" s="145">
        <v>0</v>
      </c>
      <c r="Z14" s="118" t="s">
        <v>148</v>
      </c>
      <c r="AA14" s="129" t="s">
        <v>281</v>
      </c>
      <c r="AB14" s="174"/>
    </row>
    <row r="15" spans="2:28" ht="36" x14ac:dyDescent="0.3">
      <c r="B15" s="113" t="s">
        <v>92</v>
      </c>
      <c r="C15" s="113" t="s">
        <v>356</v>
      </c>
      <c r="D15" s="113" t="s">
        <v>425</v>
      </c>
      <c r="E15" s="113" t="s">
        <v>426</v>
      </c>
      <c r="F15" s="113" t="s">
        <v>536</v>
      </c>
      <c r="G15" s="113">
        <v>8100033</v>
      </c>
      <c r="H15" s="113">
        <v>20000</v>
      </c>
      <c r="I15" s="140">
        <v>0.4</v>
      </c>
      <c r="J15" s="141">
        <v>0.1</v>
      </c>
      <c r="K15" s="142">
        <v>0.5</v>
      </c>
      <c r="L15" s="143">
        <v>0</v>
      </c>
      <c r="M15" s="144">
        <v>0</v>
      </c>
      <c r="N15" s="141">
        <v>0</v>
      </c>
      <c r="O15" s="141">
        <v>0</v>
      </c>
      <c r="P15" s="141">
        <v>0</v>
      </c>
      <c r="Q15" s="141">
        <v>0</v>
      </c>
      <c r="R15" s="142">
        <v>0</v>
      </c>
      <c r="S15" s="141">
        <v>0</v>
      </c>
      <c r="T15" s="142">
        <v>0</v>
      </c>
      <c r="U15" s="140">
        <v>0</v>
      </c>
      <c r="V15" s="141">
        <v>0</v>
      </c>
      <c r="W15" s="141">
        <v>0</v>
      </c>
      <c r="X15" s="143">
        <v>0</v>
      </c>
      <c r="Y15" s="145">
        <v>0</v>
      </c>
      <c r="Z15" s="118" t="s">
        <v>149</v>
      </c>
      <c r="AA15" s="129" t="s">
        <v>282</v>
      </c>
      <c r="AB15" s="174"/>
    </row>
    <row r="16" spans="2:28" ht="36" x14ac:dyDescent="0.3">
      <c r="B16" s="113" t="s">
        <v>93</v>
      </c>
      <c r="C16" s="113" t="s">
        <v>357</v>
      </c>
      <c r="D16" s="113" t="s">
        <v>427</v>
      </c>
      <c r="E16" s="113" t="s">
        <v>428</v>
      </c>
      <c r="F16" s="113" t="s">
        <v>537</v>
      </c>
      <c r="G16" s="113">
        <v>8100034</v>
      </c>
      <c r="H16" s="113">
        <v>20000</v>
      </c>
      <c r="I16" s="140">
        <v>0.4</v>
      </c>
      <c r="J16" s="141">
        <v>0.1</v>
      </c>
      <c r="K16" s="142">
        <v>0.5</v>
      </c>
      <c r="L16" s="143">
        <v>0</v>
      </c>
      <c r="M16" s="144">
        <v>0</v>
      </c>
      <c r="N16" s="141">
        <v>0</v>
      </c>
      <c r="O16" s="141">
        <v>0</v>
      </c>
      <c r="P16" s="141">
        <v>0</v>
      </c>
      <c r="Q16" s="141">
        <v>0</v>
      </c>
      <c r="R16" s="142">
        <v>0</v>
      </c>
      <c r="S16" s="141">
        <v>0</v>
      </c>
      <c r="T16" s="142">
        <v>0</v>
      </c>
      <c r="U16" s="140">
        <v>0</v>
      </c>
      <c r="V16" s="141">
        <v>0</v>
      </c>
      <c r="W16" s="141">
        <v>0</v>
      </c>
      <c r="X16" s="143">
        <v>0</v>
      </c>
      <c r="Y16" s="145">
        <v>0</v>
      </c>
      <c r="Z16" s="118" t="s">
        <v>150</v>
      </c>
      <c r="AA16" s="129" t="s">
        <v>283</v>
      </c>
      <c r="AB16" s="174"/>
    </row>
    <row r="17" spans="2:28" ht="36" x14ac:dyDescent="0.3">
      <c r="B17" s="113" t="s">
        <v>94</v>
      </c>
      <c r="C17" s="113" t="s">
        <v>358</v>
      </c>
      <c r="D17" s="113" t="s">
        <v>429</v>
      </c>
      <c r="E17" s="113" t="s">
        <v>430</v>
      </c>
      <c r="F17" s="113" t="s">
        <v>538</v>
      </c>
      <c r="G17" s="113">
        <v>8100035</v>
      </c>
      <c r="H17" s="113">
        <v>20000</v>
      </c>
      <c r="I17" s="140">
        <v>0.4</v>
      </c>
      <c r="J17" s="141">
        <v>0.1</v>
      </c>
      <c r="K17" s="142">
        <v>0.5</v>
      </c>
      <c r="L17" s="143">
        <v>0</v>
      </c>
      <c r="M17" s="144">
        <v>0</v>
      </c>
      <c r="N17" s="141">
        <v>0</v>
      </c>
      <c r="O17" s="141">
        <v>0</v>
      </c>
      <c r="P17" s="141">
        <v>0</v>
      </c>
      <c r="Q17" s="141">
        <v>0</v>
      </c>
      <c r="R17" s="142">
        <v>0</v>
      </c>
      <c r="S17" s="141">
        <v>0</v>
      </c>
      <c r="T17" s="142">
        <v>0</v>
      </c>
      <c r="U17" s="140">
        <v>0</v>
      </c>
      <c r="V17" s="141">
        <v>0</v>
      </c>
      <c r="W17" s="141">
        <v>0</v>
      </c>
      <c r="X17" s="143">
        <v>0</v>
      </c>
      <c r="Y17" s="145">
        <v>0</v>
      </c>
      <c r="Z17" s="118" t="s">
        <v>151</v>
      </c>
      <c r="AA17" s="129" t="s">
        <v>284</v>
      </c>
      <c r="AB17" s="174"/>
    </row>
    <row r="18" spans="2:28" ht="36" x14ac:dyDescent="0.3">
      <c r="B18" s="113" t="s">
        <v>95</v>
      </c>
      <c r="C18" s="113" t="s">
        <v>359</v>
      </c>
      <c r="D18" s="113" t="s">
        <v>431</v>
      </c>
      <c r="E18" s="113" t="s">
        <v>432</v>
      </c>
      <c r="F18" s="113" t="s">
        <v>539</v>
      </c>
      <c r="G18" s="113">
        <v>8100036</v>
      </c>
      <c r="H18" s="113">
        <v>20000</v>
      </c>
      <c r="I18" s="140">
        <v>0.4</v>
      </c>
      <c r="J18" s="141">
        <v>0.1</v>
      </c>
      <c r="K18" s="142">
        <v>0.5</v>
      </c>
      <c r="L18" s="143">
        <v>0</v>
      </c>
      <c r="M18" s="144">
        <v>0</v>
      </c>
      <c r="N18" s="141">
        <v>0</v>
      </c>
      <c r="O18" s="141">
        <v>0</v>
      </c>
      <c r="P18" s="141">
        <v>0</v>
      </c>
      <c r="Q18" s="141">
        <v>0</v>
      </c>
      <c r="R18" s="142">
        <v>0</v>
      </c>
      <c r="S18" s="141">
        <v>0</v>
      </c>
      <c r="T18" s="142">
        <v>0</v>
      </c>
      <c r="U18" s="140">
        <v>0</v>
      </c>
      <c r="V18" s="141">
        <v>0</v>
      </c>
      <c r="W18" s="141">
        <v>0</v>
      </c>
      <c r="X18" s="143">
        <v>0</v>
      </c>
      <c r="Y18" s="145">
        <v>0</v>
      </c>
      <c r="Z18" s="118" t="s">
        <v>152</v>
      </c>
      <c r="AA18" s="129" t="s">
        <v>285</v>
      </c>
      <c r="AB18" s="174"/>
    </row>
    <row r="19" spans="2:28" ht="36" x14ac:dyDescent="0.3">
      <c r="B19" s="113" t="s">
        <v>96</v>
      </c>
      <c r="C19" s="113" t="s">
        <v>360</v>
      </c>
      <c r="D19" s="113" t="s">
        <v>433</v>
      </c>
      <c r="E19" s="113" t="s">
        <v>434</v>
      </c>
      <c r="F19" s="113" t="s">
        <v>540</v>
      </c>
      <c r="G19" s="113">
        <v>8100037</v>
      </c>
      <c r="H19" s="113">
        <v>20000</v>
      </c>
      <c r="I19" s="140">
        <v>0.4</v>
      </c>
      <c r="J19" s="141">
        <v>0.1</v>
      </c>
      <c r="K19" s="142">
        <v>0.5</v>
      </c>
      <c r="L19" s="143">
        <v>0</v>
      </c>
      <c r="M19" s="144">
        <v>0</v>
      </c>
      <c r="N19" s="141">
        <v>0</v>
      </c>
      <c r="O19" s="141">
        <v>0</v>
      </c>
      <c r="P19" s="141">
        <v>0</v>
      </c>
      <c r="Q19" s="141">
        <v>0</v>
      </c>
      <c r="R19" s="142">
        <v>0</v>
      </c>
      <c r="S19" s="141">
        <v>0</v>
      </c>
      <c r="T19" s="142">
        <v>0</v>
      </c>
      <c r="U19" s="140">
        <v>0</v>
      </c>
      <c r="V19" s="141">
        <v>0</v>
      </c>
      <c r="W19" s="141">
        <v>0</v>
      </c>
      <c r="X19" s="143">
        <v>0</v>
      </c>
      <c r="Y19" s="145">
        <v>0</v>
      </c>
      <c r="Z19" s="118" t="s">
        <v>153</v>
      </c>
      <c r="AA19" s="129" t="s">
        <v>286</v>
      </c>
      <c r="AB19" s="174"/>
    </row>
    <row r="20" spans="2:28" ht="36" x14ac:dyDescent="0.3">
      <c r="B20" s="113" t="s">
        <v>97</v>
      </c>
      <c r="C20" s="113" t="s">
        <v>361</v>
      </c>
      <c r="D20" s="113" t="s">
        <v>435</v>
      </c>
      <c r="E20" s="113" t="s">
        <v>436</v>
      </c>
      <c r="F20" s="113" t="s">
        <v>541</v>
      </c>
      <c r="G20" s="113">
        <v>8100038</v>
      </c>
      <c r="H20" s="113">
        <v>20000</v>
      </c>
      <c r="I20" s="140">
        <v>0.4</v>
      </c>
      <c r="J20" s="141">
        <v>0.1</v>
      </c>
      <c r="K20" s="142">
        <v>0.5</v>
      </c>
      <c r="L20" s="143">
        <v>0</v>
      </c>
      <c r="M20" s="144">
        <v>0</v>
      </c>
      <c r="N20" s="141">
        <v>0</v>
      </c>
      <c r="O20" s="141">
        <v>0</v>
      </c>
      <c r="P20" s="141">
        <v>0</v>
      </c>
      <c r="Q20" s="141">
        <v>0</v>
      </c>
      <c r="R20" s="142">
        <v>0</v>
      </c>
      <c r="S20" s="141">
        <v>0</v>
      </c>
      <c r="T20" s="142">
        <v>0</v>
      </c>
      <c r="U20" s="140">
        <v>0</v>
      </c>
      <c r="V20" s="141">
        <v>0</v>
      </c>
      <c r="W20" s="141">
        <v>0</v>
      </c>
      <c r="X20" s="143">
        <v>0</v>
      </c>
      <c r="Y20" s="145">
        <v>0</v>
      </c>
      <c r="Z20" s="118" t="s">
        <v>154</v>
      </c>
      <c r="AA20" s="129" t="s">
        <v>287</v>
      </c>
      <c r="AB20" s="174"/>
    </row>
    <row r="21" spans="2:28" ht="36" x14ac:dyDescent="0.3">
      <c r="B21" s="113" t="s">
        <v>98</v>
      </c>
      <c r="C21" s="113" t="s">
        <v>362</v>
      </c>
      <c r="D21" s="113" t="s">
        <v>437</v>
      </c>
      <c r="E21" s="113" t="s">
        <v>438</v>
      </c>
      <c r="F21" s="113" t="s">
        <v>542</v>
      </c>
      <c r="G21" s="113">
        <v>8100039</v>
      </c>
      <c r="H21" s="113">
        <v>20000</v>
      </c>
      <c r="I21" s="140">
        <v>0.4</v>
      </c>
      <c r="J21" s="141">
        <v>0.1</v>
      </c>
      <c r="K21" s="142">
        <v>0.5</v>
      </c>
      <c r="L21" s="143">
        <v>0</v>
      </c>
      <c r="M21" s="144">
        <v>0</v>
      </c>
      <c r="N21" s="141">
        <v>0</v>
      </c>
      <c r="O21" s="141">
        <v>0</v>
      </c>
      <c r="P21" s="141">
        <v>0</v>
      </c>
      <c r="Q21" s="141">
        <v>0</v>
      </c>
      <c r="R21" s="142">
        <v>0</v>
      </c>
      <c r="S21" s="141">
        <v>0</v>
      </c>
      <c r="T21" s="142">
        <v>0</v>
      </c>
      <c r="U21" s="140">
        <v>0</v>
      </c>
      <c r="V21" s="141">
        <v>0</v>
      </c>
      <c r="W21" s="141">
        <v>0</v>
      </c>
      <c r="X21" s="143">
        <v>0</v>
      </c>
      <c r="Y21" s="145">
        <v>0</v>
      </c>
      <c r="Z21" s="118" t="s">
        <v>155</v>
      </c>
      <c r="AA21" s="129" t="s">
        <v>288</v>
      </c>
      <c r="AB21" s="174"/>
    </row>
    <row r="22" spans="2:28" ht="36" x14ac:dyDescent="0.3">
      <c r="B22" s="113" t="s">
        <v>99</v>
      </c>
      <c r="C22" s="113" t="s">
        <v>363</v>
      </c>
      <c r="D22" s="113" t="s">
        <v>439</v>
      </c>
      <c r="E22" s="113" t="s">
        <v>440</v>
      </c>
      <c r="F22" s="113" t="s">
        <v>543</v>
      </c>
      <c r="G22" s="113">
        <v>8100040</v>
      </c>
      <c r="H22" s="113">
        <v>20000</v>
      </c>
      <c r="I22" s="140">
        <v>0.4</v>
      </c>
      <c r="J22" s="141">
        <v>0.1</v>
      </c>
      <c r="K22" s="142">
        <v>0.5</v>
      </c>
      <c r="L22" s="143">
        <v>0</v>
      </c>
      <c r="M22" s="144">
        <v>0</v>
      </c>
      <c r="N22" s="141">
        <v>0</v>
      </c>
      <c r="O22" s="141">
        <v>0</v>
      </c>
      <c r="P22" s="141">
        <v>0</v>
      </c>
      <c r="Q22" s="141">
        <v>0</v>
      </c>
      <c r="R22" s="142">
        <v>0</v>
      </c>
      <c r="S22" s="141">
        <v>0</v>
      </c>
      <c r="T22" s="142">
        <v>0</v>
      </c>
      <c r="U22" s="140">
        <v>0</v>
      </c>
      <c r="V22" s="141">
        <v>0</v>
      </c>
      <c r="W22" s="141">
        <v>0</v>
      </c>
      <c r="X22" s="143">
        <v>0</v>
      </c>
      <c r="Y22" s="145">
        <v>0</v>
      </c>
      <c r="Z22" s="118" t="s">
        <v>156</v>
      </c>
      <c r="AA22" s="129" t="s">
        <v>289</v>
      </c>
      <c r="AB22" s="174"/>
    </row>
    <row r="23" spans="2:28" ht="36" x14ac:dyDescent="0.3">
      <c r="B23" s="113" t="s">
        <v>100</v>
      </c>
      <c r="C23" s="113" t="s">
        <v>364</v>
      </c>
      <c r="D23" s="113" t="s">
        <v>441</v>
      </c>
      <c r="E23" s="113" t="s">
        <v>442</v>
      </c>
      <c r="F23" s="113" t="s">
        <v>544</v>
      </c>
      <c r="G23" s="113">
        <v>8100041</v>
      </c>
      <c r="H23" s="113">
        <v>20000</v>
      </c>
      <c r="I23" s="140">
        <v>0.4</v>
      </c>
      <c r="J23" s="141">
        <v>0.1</v>
      </c>
      <c r="K23" s="142">
        <v>0.5</v>
      </c>
      <c r="L23" s="143">
        <v>0</v>
      </c>
      <c r="M23" s="144">
        <v>0</v>
      </c>
      <c r="N23" s="141">
        <v>0</v>
      </c>
      <c r="O23" s="141">
        <v>0</v>
      </c>
      <c r="P23" s="141">
        <v>0</v>
      </c>
      <c r="Q23" s="141">
        <v>0</v>
      </c>
      <c r="R23" s="142">
        <v>0</v>
      </c>
      <c r="S23" s="141">
        <v>0</v>
      </c>
      <c r="T23" s="142">
        <v>0</v>
      </c>
      <c r="U23" s="140">
        <v>0</v>
      </c>
      <c r="V23" s="141">
        <v>0</v>
      </c>
      <c r="W23" s="141">
        <v>0</v>
      </c>
      <c r="X23" s="143">
        <v>0</v>
      </c>
      <c r="Y23" s="145">
        <v>0</v>
      </c>
      <c r="Z23" s="118" t="s">
        <v>157</v>
      </c>
      <c r="AA23" s="129" t="s">
        <v>290</v>
      </c>
      <c r="AB23" s="174"/>
    </row>
    <row r="24" spans="2:28" ht="36" x14ac:dyDescent="0.3">
      <c r="B24" s="113" t="s">
        <v>101</v>
      </c>
      <c r="C24" s="113" t="s">
        <v>365</v>
      </c>
      <c r="D24" s="113" t="s">
        <v>443</v>
      </c>
      <c r="E24" s="113" t="s">
        <v>444</v>
      </c>
      <c r="F24" s="113" t="s">
        <v>545</v>
      </c>
      <c r="G24" s="113">
        <v>8100042</v>
      </c>
      <c r="H24" s="113">
        <v>20000</v>
      </c>
      <c r="I24" s="140">
        <v>0.4</v>
      </c>
      <c r="J24" s="141">
        <v>0.1</v>
      </c>
      <c r="K24" s="142">
        <v>0.5</v>
      </c>
      <c r="L24" s="143">
        <v>0</v>
      </c>
      <c r="M24" s="144">
        <v>0</v>
      </c>
      <c r="N24" s="141">
        <v>0</v>
      </c>
      <c r="O24" s="141">
        <v>0</v>
      </c>
      <c r="P24" s="141">
        <v>0</v>
      </c>
      <c r="Q24" s="141">
        <v>0</v>
      </c>
      <c r="R24" s="142">
        <v>0</v>
      </c>
      <c r="S24" s="141">
        <v>0</v>
      </c>
      <c r="T24" s="142">
        <v>0</v>
      </c>
      <c r="U24" s="140">
        <v>0</v>
      </c>
      <c r="V24" s="141">
        <v>0</v>
      </c>
      <c r="W24" s="141">
        <v>0</v>
      </c>
      <c r="X24" s="143">
        <v>0</v>
      </c>
      <c r="Y24" s="145">
        <v>0</v>
      </c>
      <c r="Z24" s="118" t="s">
        <v>158</v>
      </c>
      <c r="AA24" s="129" t="s">
        <v>291</v>
      </c>
      <c r="AB24" s="174"/>
    </row>
    <row r="25" spans="2:28" ht="36" x14ac:dyDescent="0.3">
      <c r="B25" s="113" t="s">
        <v>102</v>
      </c>
      <c r="C25" s="113" t="s">
        <v>366</v>
      </c>
      <c r="D25" s="113" t="s">
        <v>445</v>
      </c>
      <c r="E25" s="113" t="s">
        <v>446</v>
      </c>
      <c r="F25" s="113" t="s">
        <v>546</v>
      </c>
      <c r="G25" s="113">
        <v>8100043</v>
      </c>
      <c r="H25" s="113">
        <v>20000</v>
      </c>
      <c r="I25" s="140">
        <v>0.4</v>
      </c>
      <c r="J25" s="141">
        <v>0.1</v>
      </c>
      <c r="K25" s="142">
        <v>0.5</v>
      </c>
      <c r="L25" s="143">
        <v>0</v>
      </c>
      <c r="M25" s="144">
        <v>0</v>
      </c>
      <c r="N25" s="141">
        <v>0</v>
      </c>
      <c r="O25" s="141">
        <v>0</v>
      </c>
      <c r="P25" s="141">
        <v>0</v>
      </c>
      <c r="Q25" s="141">
        <v>0</v>
      </c>
      <c r="R25" s="142">
        <v>0</v>
      </c>
      <c r="S25" s="141">
        <v>0</v>
      </c>
      <c r="T25" s="142">
        <v>0</v>
      </c>
      <c r="U25" s="140">
        <v>0</v>
      </c>
      <c r="V25" s="141">
        <v>0</v>
      </c>
      <c r="W25" s="141">
        <v>0</v>
      </c>
      <c r="X25" s="143">
        <v>0</v>
      </c>
      <c r="Y25" s="145">
        <v>0</v>
      </c>
      <c r="Z25" s="118" t="s">
        <v>159</v>
      </c>
      <c r="AA25" s="129" t="s">
        <v>292</v>
      </c>
      <c r="AB25" s="174"/>
    </row>
    <row r="26" spans="2:28" ht="36" x14ac:dyDescent="0.3">
      <c r="B26" s="113" t="s">
        <v>103</v>
      </c>
      <c r="C26" s="113" t="s">
        <v>367</v>
      </c>
      <c r="D26" s="113" t="s">
        <v>447</v>
      </c>
      <c r="E26" s="113" t="s">
        <v>448</v>
      </c>
      <c r="F26" s="113" t="s">
        <v>547</v>
      </c>
      <c r="G26" s="113">
        <v>8100044</v>
      </c>
      <c r="H26" s="113">
        <v>20000</v>
      </c>
      <c r="I26" s="140">
        <v>0.4</v>
      </c>
      <c r="J26" s="141">
        <v>0.1</v>
      </c>
      <c r="K26" s="142">
        <v>0.5</v>
      </c>
      <c r="L26" s="143">
        <v>0</v>
      </c>
      <c r="M26" s="144">
        <v>0</v>
      </c>
      <c r="N26" s="141">
        <v>0</v>
      </c>
      <c r="O26" s="141">
        <v>0</v>
      </c>
      <c r="P26" s="141">
        <v>0</v>
      </c>
      <c r="Q26" s="141">
        <v>0</v>
      </c>
      <c r="R26" s="142">
        <v>0</v>
      </c>
      <c r="S26" s="141">
        <v>0</v>
      </c>
      <c r="T26" s="142">
        <v>0</v>
      </c>
      <c r="U26" s="140">
        <v>0</v>
      </c>
      <c r="V26" s="141">
        <v>0</v>
      </c>
      <c r="W26" s="141">
        <v>0</v>
      </c>
      <c r="X26" s="143">
        <v>0</v>
      </c>
      <c r="Y26" s="145">
        <v>0</v>
      </c>
      <c r="Z26" s="118" t="s">
        <v>160</v>
      </c>
      <c r="AA26" s="129" t="s">
        <v>293</v>
      </c>
      <c r="AB26" s="174"/>
    </row>
    <row r="27" spans="2:28" ht="36" x14ac:dyDescent="0.3">
      <c r="B27" s="113" t="s">
        <v>104</v>
      </c>
      <c r="C27" s="113" t="s">
        <v>368</v>
      </c>
      <c r="D27" s="113" t="s">
        <v>449</v>
      </c>
      <c r="E27" s="113" t="s">
        <v>450</v>
      </c>
      <c r="F27" s="113" t="s">
        <v>548</v>
      </c>
      <c r="G27" s="113">
        <v>8100045</v>
      </c>
      <c r="H27" s="113">
        <v>20000</v>
      </c>
      <c r="I27" s="140">
        <v>0.4</v>
      </c>
      <c r="J27" s="141">
        <v>0.1</v>
      </c>
      <c r="K27" s="142">
        <v>0.5</v>
      </c>
      <c r="L27" s="143">
        <v>0</v>
      </c>
      <c r="M27" s="144">
        <v>0</v>
      </c>
      <c r="N27" s="141">
        <v>0</v>
      </c>
      <c r="O27" s="141">
        <v>0</v>
      </c>
      <c r="P27" s="141">
        <v>0</v>
      </c>
      <c r="Q27" s="141">
        <v>0</v>
      </c>
      <c r="R27" s="142">
        <v>0</v>
      </c>
      <c r="S27" s="141">
        <v>0</v>
      </c>
      <c r="T27" s="142">
        <v>0</v>
      </c>
      <c r="U27" s="140">
        <v>0</v>
      </c>
      <c r="V27" s="141">
        <v>0</v>
      </c>
      <c r="W27" s="141">
        <v>0</v>
      </c>
      <c r="X27" s="143">
        <v>0</v>
      </c>
      <c r="Y27" s="145">
        <v>0</v>
      </c>
      <c r="Z27" s="118" t="s">
        <v>161</v>
      </c>
      <c r="AA27" s="129" t="s">
        <v>294</v>
      </c>
      <c r="AB27" s="174"/>
    </row>
    <row r="28" spans="2:28" ht="36" x14ac:dyDescent="0.3">
      <c r="B28" s="113" t="s">
        <v>105</v>
      </c>
      <c r="C28" s="113" t="s">
        <v>369</v>
      </c>
      <c r="D28" s="113" t="s">
        <v>451</v>
      </c>
      <c r="E28" s="113" t="s">
        <v>452</v>
      </c>
      <c r="F28" s="113" t="s">
        <v>549</v>
      </c>
      <c r="G28" s="113">
        <v>8100046</v>
      </c>
      <c r="H28" s="113">
        <v>20000</v>
      </c>
      <c r="I28" s="140">
        <v>0.4</v>
      </c>
      <c r="J28" s="141">
        <v>0.1</v>
      </c>
      <c r="K28" s="142">
        <v>0.5</v>
      </c>
      <c r="L28" s="143">
        <v>0</v>
      </c>
      <c r="M28" s="144">
        <v>0</v>
      </c>
      <c r="N28" s="141">
        <v>0</v>
      </c>
      <c r="O28" s="141">
        <v>0</v>
      </c>
      <c r="P28" s="141">
        <v>0</v>
      </c>
      <c r="Q28" s="141">
        <v>0</v>
      </c>
      <c r="R28" s="142">
        <v>0</v>
      </c>
      <c r="S28" s="141">
        <v>0</v>
      </c>
      <c r="T28" s="142">
        <v>0</v>
      </c>
      <c r="U28" s="140">
        <v>0</v>
      </c>
      <c r="V28" s="141">
        <v>0</v>
      </c>
      <c r="W28" s="141">
        <v>0</v>
      </c>
      <c r="X28" s="143">
        <v>0</v>
      </c>
      <c r="Y28" s="145">
        <v>0</v>
      </c>
      <c r="Z28" s="118" t="s">
        <v>162</v>
      </c>
      <c r="AA28" s="129" t="s">
        <v>295</v>
      </c>
      <c r="AB28" s="174"/>
    </row>
    <row r="29" spans="2:28" ht="36" x14ac:dyDescent="0.3">
      <c r="B29" s="113" t="s">
        <v>106</v>
      </c>
      <c r="C29" s="113" t="s">
        <v>370</v>
      </c>
      <c r="D29" s="113" t="s">
        <v>453</v>
      </c>
      <c r="E29" s="113" t="s">
        <v>454</v>
      </c>
      <c r="F29" s="113" t="s">
        <v>550</v>
      </c>
      <c r="G29" s="113">
        <v>8100047</v>
      </c>
      <c r="H29" s="113">
        <v>20000</v>
      </c>
      <c r="I29" s="140">
        <v>0.4</v>
      </c>
      <c r="J29" s="141">
        <v>0.1</v>
      </c>
      <c r="K29" s="142">
        <v>0.5</v>
      </c>
      <c r="L29" s="143">
        <v>0</v>
      </c>
      <c r="M29" s="144">
        <v>0</v>
      </c>
      <c r="N29" s="141">
        <v>0</v>
      </c>
      <c r="O29" s="141">
        <v>0</v>
      </c>
      <c r="P29" s="141">
        <v>0</v>
      </c>
      <c r="Q29" s="141">
        <v>0</v>
      </c>
      <c r="R29" s="142">
        <v>0</v>
      </c>
      <c r="S29" s="141">
        <v>0</v>
      </c>
      <c r="T29" s="142">
        <v>0</v>
      </c>
      <c r="U29" s="140">
        <v>0</v>
      </c>
      <c r="V29" s="141">
        <v>0</v>
      </c>
      <c r="W29" s="141">
        <v>0</v>
      </c>
      <c r="X29" s="143">
        <v>0</v>
      </c>
      <c r="Y29" s="145">
        <v>0</v>
      </c>
      <c r="Z29" s="118" t="s">
        <v>163</v>
      </c>
      <c r="AA29" s="129" t="s">
        <v>296</v>
      </c>
      <c r="AB29" s="174"/>
    </row>
    <row r="30" spans="2:28" ht="36" x14ac:dyDescent="0.3">
      <c r="B30" s="113" t="s">
        <v>107</v>
      </c>
      <c r="C30" s="113" t="s">
        <v>371</v>
      </c>
      <c r="D30" s="113" t="s">
        <v>455</v>
      </c>
      <c r="E30" s="113" t="s">
        <v>456</v>
      </c>
      <c r="F30" s="113" t="s">
        <v>551</v>
      </c>
      <c r="G30" s="113">
        <v>8100048</v>
      </c>
      <c r="H30" s="113">
        <v>20000</v>
      </c>
      <c r="I30" s="140">
        <v>0.4</v>
      </c>
      <c r="J30" s="141">
        <v>0.1</v>
      </c>
      <c r="K30" s="142">
        <v>0.5</v>
      </c>
      <c r="L30" s="143">
        <v>0</v>
      </c>
      <c r="M30" s="144">
        <v>0</v>
      </c>
      <c r="N30" s="141">
        <v>0</v>
      </c>
      <c r="O30" s="141">
        <v>0</v>
      </c>
      <c r="P30" s="141">
        <v>0</v>
      </c>
      <c r="Q30" s="141">
        <v>0</v>
      </c>
      <c r="R30" s="142">
        <v>0</v>
      </c>
      <c r="S30" s="141">
        <v>0</v>
      </c>
      <c r="T30" s="142">
        <v>0</v>
      </c>
      <c r="U30" s="140">
        <v>0</v>
      </c>
      <c r="V30" s="141">
        <v>0</v>
      </c>
      <c r="W30" s="141">
        <v>0</v>
      </c>
      <c r="X30" s="143">
        <v>0</v>
      </c>
      <c r="Y30" s="145">
        <v>0</v>
      </c>
      <c r="Z30" s="118" t="s">
        <v>164</v>
      </c>
      <c r="AA30" s="129" t="s">
        <v>297</v>
      </c>
      <c r="AB30" s="174"/>
    </row>
    <row r="31" spans="2:28" ht="36" x14ac:dyDescent="0.3">
      <c r="B31" s="113" t="s">
        <v>108</v>
      </c>
      <c r="C31" s="113" t="s">
        <v>372</v>
      </c>
      <c r="D31" s="113" t="s">
        <v>457</v>
      </c>
      <c r="E31" s="113" t="s">
        <v>458</v>
      </c>
      <c r="F31" s="113" t="s">
        <v>552</v>
      </c>
      <c r="G31" s="113">
        <v>8100049</v>
      </c>
      <c r="H31" s="113">
        <v>20000</v>
      </c>
      <c r="I31" s="140">
        <v>0.4</v>
      </c>
      <c r="J31" s="141">
        <v>0.1</v>
      </c>
      <c r="K31" s="142">
        <v>0.5</v>
      </c>
      <c r="L31" s="143">
        <v>0</v>
      </c>
      <c r="M31" s="144">
        <v>0</v>
      </c>
      <c r="N31" s="141">
        <v>0</v>
      </c>
      <c r="O31" s="141">
        <v>0</v>
      </c>
      <c r="P31" s="141">
        <v>0</v>
      </c>
      <c r="Q31" s="141">
        <v>0</v>
      </c>
      <c r="R31" s="142">
        <v>0</v>
      </c>
      <c r="S31" s="141">
        <v>0</v>
      </c>
      <c r="T31" s="142">
        <v>0</v>
      </c>
      <c r="U31" s="140">
        <v>0</v>
      </c>
      <c r="V31" s="141">
        <v>0</v>
      </c>
      <c r="W31" s="141">
        <v>0</v>
      </c>
      <c r="X31" s="143">
        <v>0</v>
      </c>
      <c r="Y31" s="145">
        <v>0</v>
      </c>
      <c r="Z31" s="118" t="s">
        <v>165</v>
      </c>
      <c r="AA31" s="129" t="s">
        <v>298</v>
      </c>
      <c r="AB31" s="174"/>
    </row>
    <row r="32" spans="2:28" ht="36" x14ac:dyDescent="0.3">
      <c r="B32" s="113" t="s">
        <v>109</v>
      </c>
      <c r="C32" s="113" t="s">
        <v>373</v>
      </c>
      <c r="D32" s="113" t="s">
        <v>459</v>
      </c>
      <c r="E32" s="113" t="s">
        <v>460</v>
      </c>
      <c r="F32" s="113" t="s">
        <v>553</v>
      </c>
      <c r="G32" s="113">
        <v>8100050</v>
      </c>
      <c r="H32" s="113">
        <v>20000</v>
      </c>
      <c r="I32" s="140">
        <v>0.4</v>
      </c>
      <c r="J32" s="141">
        <v>0.1</v>
      </c>
      <c r="K32" s="142">
        <v>0.5</v>
      </c>
      <c r="L32" s="143">
        <v>0</v>
      </c>
      <c r="M32" s="144">
        <v>0</v>
      </c>
      <c r="N32" s="141">
        <v>0</v>
      </c>
      <c r="O32" s="141">
        <v>0</v>
      </c>
      <c r="P32" s="141">
        <v>0</v>
      </c>
      <c r="Q32" s="141">
        <v>0</v>
      </c>
      <c r="R32" s="142">
        <v>0</v>
      </c>
      <c r="S32" s="141">
        <v>0</v>
      </c>
      <c r="T32" s="142">
        <v>0</v>
      </c>
      <c r="U32" s="140">
        <v>0</v>
      </c>
      <c r="V32" s="141">
        <v>0</v>
      </c>
      <c r="W32" s="141">
        <v>0</v>
      </c>
      <c r="X32" s="143">
        <v>0</v>
      </c>
      <c r="Y32" s="145">
        <v>0</v>
      </c>
      <c r="Z32" s="118" t="s">
        <v>166</v>
      </c>
      <c r="AA32" s="129" t="s">
        <v>299</v>
      </c>
      <c r="AB32" s="174"/>
    </row>
    <row r="33" spans="2:28" ht="36" x14ac:dyDescent="0.3">
      <c r="B33" s="113" t="s">
        <v>110</v>
      </c>
      <c r="C33" s="113" t="s">
        <v>374</v>
      </c>
      <c r="D33" s="113" t="s">
        <v>461</v>
      </c>
      <c r="E33" s="113" t="s">
        <v>462</v>
      </c>
      <c r="F33" s="113" t="s">
        <v>554</v>
      </c>
      <c r="G33" s="113">
        <v>8100051</v>
      </c>
      <c r="H33" s="113">
        <v>20000</v>
      </c>
      <c r="I33" s="140">
        <v>0.4</v>
      </c>
      <c r="J33" s="141">
        <v>0.1</v>
      </c>
      <c r="K33" s="142">
        <v>0.5</v>
      </c>
      <c r="L33" s="143">
        <v>0</v>
      </c>
      <c r="M33" s="144">
        <v>0</v>
      </c>
      <c r="N33" s="141">
        <v>0</v>
      </c>
      <c r="O33" s="141">
        <v>0</v>
      </c>
      <c r="P33" s="141">
        <v>0</v>
      </c>
      <c r="Q33" s="141">
        <v>0</v>
      </c>
      <c r="R33" s="142">
        <v>0</v>
      </c>
      <c r="S33" s="141">
        <v>0</v>
      </c>
      <c r="T33" s="142">
        <v>0</v>
      </c>
      <c r="U33" s="140">
        <v>0</v>
      </c>
      <c r="V33" s="141">
        <v>0</v>
      </c>
      <c r="W33" s="141">
        <v>0</v>
      </c>
      <c r="X33" s="143">
        <v>0</v>
      </c>
      <c r="Y33" s="145">
        <v>0</v>
      </c>
      <c r="Z33" s="118" t="s">
        <v>167</v>
      </c>
      <c r="AA33" s="129" t="s">
        <v>300</v>
      </c>
      <c r="AB33" s="174"/>
    </row>
    <row r="34" spans="2:28" ht="36" x14ac:dyDescent="0.3">
      <c r="B34" s="113" t="s">
        <v>111</v>
      </c>
      <c r="C34" s="113" t="s">
        <v>375</v>
      </c>
      <c r="D34" s="113" t="s">
        <v>463</v>
      </c>
      <c r="E34" s="113" t="s">
        <v>464</v>
      </c>
      <c r="F34" s="113" t="s">
        <v>555</v>
      </c>
      <c r="G34" s="113">
        <v>8100052</v>
      </c>
      <c r="H34" s="113">
        <v>20000</v>
      </c>
      <c r="I34" s="140">
        <v>0.4</v>
      </c>
      <c r="J34" s="141">
        <v>0.1</v>
      </c>
      <c r="K34" s="142">
        <v>0.5</v>
      </c>
      <c r="L34" s="143">
        <v>0</v>
      </c>
      <c r="M34" s="144">
        <v>0</v>
      </c>
      <c r="N34" s="141">
        <v>0</v>
      </c>
      <c r="O34" s="141">
        <v>0</v>
      </c>
      <c r="P34" s="141">
        <v>0</v>
      </c>
      <c r="Q34" s="141">
        <v>0</v>
      </c>
      <c r="R34" s="142">
        <v>0</v>
      </c>
      <c r="S34" s="141">
        <v>0</v>
      </c>
      <c r="T34" s="142">
        <v>0</v>
      </c>
      <c r="U34" s="140">
        <v>0</v>
      </c>
      <c r="V34" s="141">
        <v>0</v>
      </c>
      <c r="W34" s="141">
        <v>0</v>
      </c>
      <c r="X34" s="143">
        <v>0</v>
      </c>
      <c r="Y34" s="145">
        <v>0</v>
      </c>
      <c r="Z34" s="118" t="s">
        <v>168</v>
      </c>
      <c r="AA34" s="129" t="s">
        <v>301</v>
      </c>
      <c r="AB34" s="174"/>
    </row>
    <row r="35" spans="2:28" ht="36" x14ac:dyDescent="0.3">
      <c r="B35" s="113" t="s">
        <v>112</v>
      </c>
      <c r="C35" s="113" t="s">
        <v>376</v>
      </c>
      <c r="D35" s="113" t="s">
        <v>465</v>
      </c>
      <c r="E35" s="113" t="s">
        <v>466</v>
      </c>
      <c r="F35" s="113" t="s">
        <v>556</v>
      </c>
      <c r="G35" s="113">
        <v>8100053</v>
      </c>
      <c r="H35" s="113">
        <v>20000</v>
      </c>
      <c r="I35" s="140">
        <v>0.4</v>
      </c>
      <c r="J35" s="141">
        <v>0.1</v>
      </c>
      <c r="K35" s="142">
        <v>0.5</v>
      </c>
      <c r="L35" s="143">
        <v>0</v>
      </c>
      <c r="M35" s="144">
        <v>0</v>
      </c>
      <c r="N35" s="141">
        <v>0</v>
      </c>
      <c r="O35" s="141">
        <v>0</v>
      </c>
      <c r="P35" s="141">
        <v>0</v>
      </c>
      <c r="Q35" s="141">
        <v>0</v>
      </c>
      <c r="R35" s="142">
        <v>0</v>
      </c>
      <c r="S35" s="141">
        <v>0</v>
      </c>
      <c r="T35" s="142">
        <v>0</v>
      </c>
      <c r="U35" s="140">
        <v>0</v>
      </c>
      <c r="V35" s="141">
        <v>0</v>
      </c>
      <c r="W35" s="141">
        <v>0</v>
      </c>
      <c r="X35" s="143">
        <v>0</v>
      </c>
      <c r="Y35" s="145">
        <v>0</v>
      </c>
      <c r="Z35" s="118" t="s">
        <v>169</v>
      </c>
      <c r="AA35" s="129" t="s">
        <v>302</v>
      </c>
      <c r="AB35" s="174"/>
    </row>
    <row r="36" spans="2:28" ht="36.75" thickBot="1" x14ac:dyDescent="0.35">
      <c r="B36" s="116" t="s">
        <v>113</v>
      </c>
      <c r="C36" s="116" t="s">
        <v>377</v>
      </c>
      <c r="D36" s="116" t="s">
        <v>467</v>
      </c>
      <c r="E36" s="116" t="s">
        <v>468</v>
      </c>
      <c r="F36" s="116" t="s">
        <v>557</v>
      </c>
      <c r="G36" s="116">
        <v>8100054</v>
      </c>
      <c r="H36" s="116">
        <v>20000</v>
      </c>
      <c r="I36" s="160">
        <v>0.4</v>
      </c>
      <c r="J36" s="161">
        <v>0.1</v>
      </c>
      <c r="K36" s="162">
        <v>0.5</v>
      </c>
      <c r="L36" s="163">
        <v>0</v>
      </c>
      <c r="M36" s="164">
        <v>0</v>
      </c>
      <c r="N36" s="161">
        <v>0</v>
      </c>
      <c r="O36" s="161">
        <v>0</v>
      </c>
      <c r="P36" s="161">
        <v>0</v>
      </c>
      <c r="Q36" s="161">
        <v>0</v>
      </c>
      <c r="R36" s="162">
        <v>0</v>
      </c>
      <c r="S36" s="161">
        <v>0</v>
      </c>
      <c r="T36" s="162">
        <v>0</v>
      </c>
      <c r="U36" s="160">
        <v>0</v>
      </c>
      <c r="V36" s="161">
        <v>0</v>
      </c>
      <c r="W36" s="161">
        <v>0</v>
      </c>
      <c r="X36" s="163">
        <v>0</v>
      </c>
      <c r="Y36" s="165">
        <v>0</v>
      </c>
      <c r="Z36" s="120" t="s">
        <v>170</v>
      </c>
      <c r="AA36" s="130" t="s">
        <v>303</v>
      </c>
      <c r="AB36" s="179"/>
    </row>
    <row r="37" spans="2:28" x14ac:dyDescent="0.3">
      <c r="B37" s="112" t="s">
        <v>114</v>
      </c>
      <c r="C37" s="112" t="s">
        <v>378</v>
      </c>
      <c r="D37" s="112" t="s">
        <v>469</v>
      </c>
      <c r="E37" s="112" t="s">
        <v>470</v>
      </c>
      <c r="F37" s="112" t="s">
        <v>558</v>
      </c>
      <c r="G37" s="112">
        <v>8100055</v>
      </c>
      <c r="H37" s="112">
        <v>20000</v>
      </c>
      <c r="I37" s="131">
        <v>0.4</v>
      </c>
      <c r="J37" s="132">
        <v>0.3</v>
      </c>
      <c r="K37" s="133">
        <v>0.25</v>
      </c>
      <c r="L37" s="134">
        <v>0.05</v>
      </c>
      <c r="M37" s="135">
        <v>0</v>
      </c>
      <c r="N37" s="132">
        <v>0</v>
      </c>
      <c r="O37" s="132">
        <v>0</v>
      </c>
      <c r="P37" s="132">
        <v>0</v>
      </c>
      <c r="Q37" s="132">
        <v>0</v>
      </c>
      <c r="R37" s="133">
        <v>0</v>
      </c>
      <c r="S37" s="132">
        <v>0</v>
      </c>
      <c r="T37" s="133">
        <v>0</v>
      </c>
      <c r="U37" s="131">
        <v>0</v>
      </c>
      <c r="V37" s="132">
        <v>0</v>
      </c>
      <c r="W37" s="132">
        <v>0</v>
      </c>
      <c r="X37" s="134">
        <v>0</v>
      </c>
      <c r="Y37" s="136">
        <v>0</v>
      </c>
      <c r="Z37" s="102" t="s">
        <v>145</v>
      </c>
      <c r="AA37" s="103" t="s">
        <v>146</v>
      </c>
      <c r="AB37" s="104" t="s">
        <v>171</v>
      </c>
    </row>
    <row r="38" spans="2:28" x14ac:dyDescent="0.3">
      <c r="B38" s="113" t="s">
        <v>115</v>
      </c>
      <c r="C38" s="113" t="s">
        <v>379</v>
      </c>
      <c r="D38" s="113" t="s">
        <v>471</v>
      </c>
      <c r="E38" s="113" t="s">
        <v>472</v>
      </c>
      <c r="F38" s="113" t="s">
        <v>559</v>
      </c>
      <c r="G38" s="113">
        <v>8100056</v>
      </c>
      <c r="H38" s="113">
        <v>20000</v>
      </c>
      <c r="I38" s="140">
        <v>0.4</v>
      </c>
      <c r="J38" s="141">
        <v>0.3</v>
      </c>
      <c r="K38" s="142">
        <v>0.25</v>
      </c>
      <c r="L38" s="143">
        <v>0.05</v>
      </c>
      <c r="M38" s="144">
        <v>0</v>
      </c>
      <c r="N38" s="141">
        <v>0</v>
      </c>
      <c r="O38" s="141">
        <v>0</v>
      </c>
      <c r="P38" s="141">
        <v>0</v>
      </c>
      <c r="Q38" s="141">
        <v>0</v>
      </c>
      <c r="R38" s="142">
        <v>0</v>
      </c>
      <c r="S38" s="141">
        <v>0</v>
      </c>
      <c r="T38" s="142">
        <v>0</v>
      </c>
      <c r="U38" s="140">
        <v>0</v>
      </c>
      <c r="V38" s="141">
        <v>0</v>
      </c>
      <c r="W38" s="141">
        <v>0</v>
      </c>
      <c r="X38" s="143">
        <v>0</v>
      </c>
      <c r="Y38" s="145">
        <v>0</v>
      </c>
      <c r="Z38" s="118" t="s">
        <v>172</v>
      </c>
      <c r="AA38" s="232" t="s">
        <v>173</v>
      </c>
      <c r="AB38" s="119" t="s">
        <v>174</v>
      </c>
    </row>
    <row r="39" spans="2:28" x14ac:dyDescent="0.3">
      <c r="B39" s="113" t="s">
        <v>116</v>
      </c>
      <c r="C39" s="113" t="s">
        <v>380</v>
      </c>
      <c r="D39" s="113" t="s">
        <v>473</v>
      </c>
      <c r="E39" s="113" t="s">
        <v>474</v>
      </c>
      <c r="F39" s="113" t="s">
        <v>560</v>
      </c>
      <c r="G39" s="113">
        <v>8100057</v>
      </c>
      <c r="H39" s="113">
        <v>20000</v>
      </c>
      <c r="I39" s="140">
        <v>0.4</v>
      </c>
      <c r="J39" s="141">
        <v>0.3</v>
      </c>
      <c r="K39" s="142">
        <v>0.25</v>
      </c>
      <c r="L39" s="143">
        <v>0.05</v>
      </c>
      <c r="M39" s="144">
        <v>0</v>
      </c>
      <c r="N39" s="141">
        <v>0</v>
      </c>
      <c r="O39" s="141">
        <v>0</v>
      </c>
      <c r="P39" s="141">
        <v>0</v>
      </c>
      <c r="Q39" s="141">
        <v>0</v>
      </c>
      <c r="R39" s="142">
        <v>0</v>
      </c>
      <c r="S39" s="141">
        <v>0</v>
      </c>
      <c r="T39" s="142">
        <v>0</v>
      </c>
      <c r="U39" s="140">
        <v>0</v>
      </c>
      <c r="V39" s="141">
        <v>0</v>
      </c>
      <c r="W39" s="141">
        <v>0</v>
      </c>
      <c r="X39" s="143">
        <v>0</v>
      </c>
      <c r="Y39" s="145">
        <v>0</v>
      </c>
      <c r="Z39" s="118" t="s">
        <v>175</v>
      </c>
      <c r="AA39" s="232" t="s">
        <v>176</v>
      </c>
      <c r="AB39" s="119" t="s">
        <v>177</v>
      </c>
    </row>
    <row r="40" spans="2:28" x14ac:dyDescent="0.3">
      <c r="B40" s="113" t="s">
        <v>117</v>
      </c>
      <c r="C40" s="113" t="s">
        <v>381</v>
      </c>
      <c r="D40" s="113" t="s">
        <v>475</v>
      </c>
      <c r="E40" s="113" t="s">
        <v>476</v>
      </c>
      <c r="F40" s="113" t="s">
        <v>561</v>
      </c>
      <c r="G40" s="113">
        <v>8100058</v>
      </c>
      <c r="H40" s="113">
        <v>20000</v>
      </c>
      <c r="I40" s="140">
        <v>0.4</v>
      </c>
      <c r="J40" s="141">
        <v>0.3</v>
      </c>
      <c r="K40" s="142">
        <v>0.25</v>
      </c>
      <c r="L40" s="143">
        <v>0.05</v>
      </c>
      <c r="M40" s="144">
        <v>0</v>
      </c>
      <c r="N40" s="141">
        <v>0</v>
      </c>
      <c r="O40" s="141">
        <v>0</v>
      </c>
      <c r="P40" s="141">
        <v>0</v>
      </c>
      <c r="Q40" s="141">
        <v>0</v>
      </c>
      <c r="R40" s="142">
        <v>0</v>
      </c>
      <c r="S40" s="141">
        <v>0</v>
      </c>
      <c r="T40" s="142">
        <v>0</v>
      </c>
      <c r="U40" s="140">
        <v>0</v>
      </c>
      <c r="V40" s="141">
        <v>0</v>
      </c>
      <c r="W40" s="141">
        <v>0</v>
      </c>
      <c r="X40" s="143">
        <v>0</v>
      </c>
      <c r="Y40" s="145">
        <v>0</v>
      </c>
      <c r="Z40" s="118" t="s">
        <v>178</v>
      </c>
      <c r="AA40" s="232" t="s">
        <v>179</v>
      </c>
      <c r="AB40" s="119" t="s">
        <v>180</v>
      </c>
    </row>
    <row r="41" spans="2:28" x14ac:dyDescent="0.3">
      <c r="B41" s="113" t="s">
        <v>118</v>
      </c>
      <c r="C41" s="113" t="s">
        <v>382</v>
      </c>
      <c r="D41" s="113" t="s">
        <v>477</v>
      </c>
      <c r="E41" s="113" t="s">
        <v>478</v>
      </c>
      <c r="F41" s="113" t="s">
        <v>562</v>
      </c>
      <c r="G41" s="113">
        <v>8100059</v>
      </c>
      <c r="H41" s="113">
        <v>20000</v>
      </c>
      <c r="I41" s="140">
        <v>0.4</v>
      </c>
      <c r="J41" s="141">
        <v>0.3</v>
      </c>
      <c r="K41" s="142">
        <v>0.25</v>
      </c>
      <c r="L41" s="143">
        <v>0.05</v>
      </c>
      <c r="M41" s="144">
        <v>0</v>
      </c>
      <c r="N41" s="141">
        <v>0</v>
      </c>
      <c r="O41" s="141">
        <v>0</v>
      </c>
      <c r="P41" s="141">
        <v>0</v>
      </c>
      <c r="Q41" s="141">
        <v>0</v>
      </c>
      <c r="R41" s="142">
        <v>0</v>
      </c>
      <c r="S41" s="141">
        <v>0</v>
      </c>
      <c r="T41" s="142">
        <v>0</v>
      </c>
      <c r="U41" s="140">
        <v>0</v>
      </c>
      <c r="V41" s="141">
        <v>0</v>
      </c>
      <c r="W41" s="141">
        <v>0</v>
      </c>
      <c r="X41" s="143">
        <v>0</v>
      </c>
      <c r="Y41" s="145">
        <v>0</v>
      </c>
      <c r="Z41" s="118" t="s">
        <v>181</v>
      </c>
      <c r="AA41" s="232" t="s">
        <v>182</v>
      </c>
      <c r="AB41" s="119" t="s">
        <v>183</v>
      </c>
    </row>
    <row r="42" spans="2:28" x14ac:dyDescent="0.3">
      <c r="B42" s="113" t="s">
        <v>119</v>
      </c>
      <c r="C42" s="113" t="s">
        <v>383</v>
      </c>
      <c r="D42" s="113" t="s">
        <v>479</v>
      </c>
      <c r="E42" s="113" t="s">
        <v>480</v>
      </c>
      <c r="F42" s="113" t="s">
        <v>563</v>
      </c>
      <c r="G42" s="113">
        <v>8100060</v>
      </c>
      <c r="H42" s="113">
        <v>20000</v>
      </c>
      <c r="I42" s="140">
        <v>0.4</v>
      </c>
      <c r="J42" s="141">
        <v>0.3</v>
      </c>
      <c r="K42" s="142">
        <v>0.25</v>
      </c>
      <c r="L42" s="143">
        <v>0.05</v>
      </c>
      <c r="M42" s="144">
        <v>0</v>
      </c>
      <c r="N42" s="141">
        <v>0</v>
      </c>
      <c r="O42" s="141">
        <v>0</v>
      </c>
      <c r="P42" s="141">
        <v>0</v>
      </c>
      <c r="Q42" s="141">
        <v>0</v>
      </c>
      <c r="R42" s="142">
        <v>0</v>
      </c>
      <c r="S42" s="141">
        <v>0</v>
      </c>
      <c r="T42" s="142">
        <v>0</v>
      </c>
      <c r="U42" s="140">
        <v>0</v>
      </c>
      <c r="V42" s="141">
        <v>0</v>
      </c>
      <c r="W42" s="141">
        <v>0</v>
      </c>
      <c r="X42" s="143">
        <v>0</v>
      </c>
      <c r="Y42" s="145">
        <v>0</v>
      </c>
      <c r="Z42" s="118" t="s">
        <v>184</v>
      </c>
      <c r="AA42" s="232" t="s">
        <v>185</v>
      </c>
      <c r="AB42" s="119" t="s">
        <v>186</v>
      </c>
    </row>
    <row r="43" spans="2:28" x14ac:dyDescent="0.3">
      <c r="B43" s="113" t="s">
        <v>120</v>
      </c>
      <c r="C43" s="113" t="s">
        <v>384</v>
      </c>
      <c r="D43" s="113" t="s">
        <v>481</v>
      </c>
      <c r="E43" s="113" t="s">
        <v>482</v>
      </c>
      <c r="F43" s="113" t="s">
        <v>564</v>
      </c>
      <c r="G43" s="113">
        <v>8100061</v>
      </c>
      <c r="H43" s="113">
        <v>20000</v>
      </c>
      <c r="I43" s="140">
        <v>0.4</v>
      </c>
      <c r="J43" s="141">
        <v>0.3</v>
      </c>
      <c r="K43" s="142">
        <v>0.25</v>
      </c>
      <c r="L43" s="143">
        <v>0.05</v>
      </c>
      <c r="M43" s="144">
        <v>0</v>
      </c>
      <c r="N43" s="141">
        <v>0</v>
      </c>
      <c r="O43" s="141">
        <v>0</v>
      </c>
      <c r="P43" s="141">
        <v>0</v>
      </c>
      <c r="Q43" s="141">
        <v>0</v>
      </c>
      <c r="R43" s="142">
        <v>0</v>
      </c>
      <c r="S43" s="141">
        <v>0</v>
      </c>
      <c r="T43" s="142">
        <v>0</v>
      </c>
      <c r="U43" s="140">
        <v>0</v>
      </c>
      <c r="V43" s="141">
        <v>0</v>
      </c>
      <c r="W43" s="141">
        <v>0</v>
      </c>
      <c r="X43" s="143">
        <v>0</v>
      </c>
      <c r="Y43" s="145">
        <v>0</v>
      </c>
      <c r="Z43" s="118" t="s">
        <v>187</v>
      </c>
      <c r="AA43" s="232" t="s">
        <v>188</v>
      </c>
      <c r="AB43" s="119" t="s">
        <v>189</v>
      </c>
    </row>
    <row r="44" spans="2:28" x14ac:dyDescent="0.3">
      <c r="B44" s="113" t="s">
        <v>121</v>
      </c>
      <c r="C44" s="113" t="s">
        <v>385</v>
      </c>
      <c r="D44" s="113" t="s">
        <v>483</v>
      </c>
      <c r="E44" s="113" t="s">
        <v>484</v>
      </c>
      <c r="F44" s="113" t="s">
        <v>565</v>
      </c>
      <c r="G44" s="113">
        <v>8100062</v>
      </c>
      <c r="H44" s="113">
        <v>20000</v>
      </c>
      <c r="I44" s="140">
        <v>0.4</v>
      </c>
      <c r="J44" s="141">
        <v>0.3</v>
      </c>
      <c r="K44" s="142">
        <v>0.25</v>
      </c>
      <c r="L44" s="143">
        <v>0.05</v>
      </c>
      <c r="M44" s="144">
        <v>0</v>
      </c>
      <c r="N44" s="141">
        <v>0</v>
      </c>
      <c r="O44" s="141">
        <v>0</v>
      </c>
      <c r="P44" s="141">
        <v>0</v>
      </c>
      <c r="Q44" s="141">
        <v>0</v>
      </c>
      <c r="R44" s="142">
        <v>0</v>
      </c>
      <c r="S44" s="141">
        <v>0</v>
      </c>
      <c r="T44" s="142">
        <v>0</v>
      </c>
      <c r="U44" s="140">
        <v>0</v>
      </c>
      <c r="V44" s="141">
        <v>0</v>
      </c>
      <c r="W44" s="141">
        <v>0</v>
      </c>
      <c r="X44" s="143">
        <v>0</v>
      </c>
      <c r="Y44" s="145">
        <v>0</v>
      </c>
      <c r="Z44" s="118" t="s">
        <v>190</v>
      </c>
      <c r="AA44" s="232" t="s">
        <v>191</v>
      </c>
      <c r="AB44" s="119" t="s">
        <v>192</v>
      </c>
    </row>
    <row r="45" spans="2:28" x14ac:dyDescent="0.3">
      <c r="B45" s="113" t="s">
        <v>122</v>
      </c>
      <c r="C45" s="113" t="s">
        <v>386</v>
      </c>
      <c r="D45" s="113" t="s">
        <v>485</v>
      </c>
      <c r="E45" s="113" t="s">
        <v>486</v>
      </c>
      <c r="F45" s="113" t="s">
        <v>566</v>
      </c>
      <c r="G45" s="113">
        <v>8100063</v>
      </c>
      <c r="H45" s="113">
        <v>20000</v>
      </c>
      <c r="I45" s="140">
        <v>0.4</v>
      </c>
      <c r="J45" s="141">
        <v>0.3</v>
      </c>
      <c r="K45" s="142">
        <v>0.25</v>
      </c>
      <c r="L45" s="143">
        <v>0.05</v>
      </c>
      <c r="M45" s="144">
        <v>0</v>
      </c>
      <c r="N45" s="141">
        <v>0</v>
      </c>
      <c r="O45" s="141">
        <v>0</v>
      </c>
      <c r="P45" s="141">
        <v>0</v>
      </c>
      <c r="Q45" s="141">
        <v>0</v>
      </c>
      <c r="R45" s="142">
        <v>0</v>
      </c>
      <c r="S45" s="141">
        <v>0</v>
      </c>
      <c r="T45" s="142">
        <v>0</v>
      </c>
      <c r="U45" s="140">
        <v>0</v>
      </c>
      <c r="V45" s="141">
        <v>0</v>
      </c>
      <c r="W45" s="141">
        <v>0</v>
      </c>
      <c r="X45" s="143">
        <v>0</v>
      </c>
      <c r="Y45" s="145">
        <v>0</v>
      </c>
      <c r="Z45" s="118" t="s">
        <v>193</v>
      </c>
      <c r="AA45" s="232" t="s">
        <v>194</v>
      </c>
      <c r="AB45" s="119" t="s">
        <v>195</v>
      </c>
    </row>
    <row r="46" spans="2:28" x14ac:dyDescent="0.3">
      <c r="B46" s="113" t="s">
        <v>123</v>
      </c>
      <c r="C46" s="113" t="s">
        <v>387</v>
      </c>
      <c r="D46" s="113" t="s">
        <v>487</v>
      </c>
      <c r="E46" s="113" t="s">
        <v>488</v>
      </c>
      <c r="F46" s="113" t="s">
        <v>567</v>
      </c>
      <c r="G46" s="113">
        <v>8100064</v>
      </c>
      <c r="H46" s="113">
        <v>20000</v>
      </c>
      <c r="I46" s="140">
        <v>0.4</v>
      </c>
      <c r="J46" s="141">
        <v>0.3</v>
      </c>
      <c r="K46" s="142">
        <v>0.25</v>
      </c>
      <c r="L46" s="143">
        <v>0.05</v>
      </c>
      <c r="M46" s="144">
        <v>0</v>
      </c>
      <c r="N46" s="141">
        <v>0</v>
      </c>
      <c r="O46" s="141">
        <v>0</v>
      </c>
      <c r="P46" s="141">
        <v>0</v>
      </c>
      <c r="Q46" s="141">
        <v>0</v>
      </c>
      <c r="R46" s="142">
        <v>0</v>
      </c>
      <c r="S46" s="141">
        <v>0</v>
      </c>
      <c r="T46" s="142">
        <v>0</v>
      </c>
      <c r="U46" s="140">
        <v>0</v>
      </c>
      <c r="V46" s="141">
        <v>0</v>
      </c>
      <c r="W46" s="141">
        <v>0</v>
      </c>
      <c r="X46" s="143">
        <v>0</v>
      </c>
      <c r="Y46" s="145">
        <v>0</v>
      </c>
      <c r="Z46" s="118" t="s">
        <v>196</v>
      </c>
      <c r="AA46" s="232" t="s">
        <v>197</v>
      </c>
      <c r="AB46" s="119" t="s">
        <v>198</v>
      </c>
    </row>
    <row r="47" spans="2:28" x14ac:dyDescent="0.3">
      <c r="B47" s="113" t="s">
        <v>124</v>
      </c>
      <c r="C47" s="113" t="s">
        <v>388</v>
      </c>
      <c r="D47" s="113" t="s">
        <v>489</v>
      </c>
      <c r="E47" s="113" t="s">
        <v>490</v>
      </c>
      <c r="F47" s="113" t="s">
        <v>568</v>
      </c>
      <c r="G47" s="113">
        <v>8100065</v>
      </c>
      <c r="H47" s="113">
        <v>20000</v>
      </c>
      <c r="I47" s="140">
        <v>0.4</v>
      </c>
      <c r="J47" s="141">
        <v>0.3</v>
      </c>
      <c r="K47" s="142">
        <v>0.25</v>
      </c>
      <c r="L47" s="143">
        <v>0.05</v>
      </c>
      <c r="M47" s="144">
        <v>0</v>
      </c>
      <c r="N47" s="141">
        <v>0</v>
      </c>
      <c r="O47" s="141">
        <v>0</v>
      </c>
      <c r="P47" s="141">
        <v>0</v>
      </c>
      <c r="Q47" s="141">
        <v>0</v>
      </c>
      <c r="R47" s="142">
        <v>0</v>
      </c>
      <c r="S47" s="141">
        <v>0</v>
      </c>
      <c r="T47" s="142">
        <v>0</v>
      </c>
      <c r="U47" s="140">
        <v>0</v>
      </c>
      <c r="V47" s="141">
        <v>0</v>
      </c>
      <c r="W47" s="141">
        <v>0</v>
      </c>
      <c r="X47" s="143">
        <v>0</v>
      </c>
      <c r="Y47" s="145">
        <v>0</v>
      </c>
      <c r="Z47" s="118" t="s">
        <v>199</v>
      </c>
      <c r="AA47" s="232" t="s">
        <v>200</v>
      </c>
      <c r="AB47" s="119" t="s">
        <v>201</v>
      </c>
    </row>
    <row r="48" spans="2:28" ht="12.75" thickBot="1" x14ac:dyDescent="0.35">
      <c r="B48" s="115" t="s">
        <v>125</v>
      </c>
      <c r="C48" s="115" t="s">
        <v>389</v>
      </c>
      <c r="D48" s="115" t="s">
        <v>491</v>
      </c>
      <c r="E48" s="115" t="s">
        <v>492</v>
      </c>
      <c r="F48" s="115" t="s">
        <v>569</v>
      </c>
      <c r="G48" s="115">
        <v>8100066</v>
      </c>
      <c r="H48" s="115">
        <v>20000</v>
      </c>
      <c r="I48" s="152">
        <v>0.4</v>
      </c>
      <c r="J48" s="153">
        <v>0.3</v>
      </c>
      <c r="K48" s="154">
        <v>0.25</v>
      </c>
      <c r="L48" s="155">
        <v>0.05</v>
      </c>
      <c r="M48" s="156">
        <v>0</v>
      </c>
      <c r="N48" s="153">
        <v>0</v>
      </c>
      <c r="O48" s="153">
        <v>0</v>
      </c>
      <c r="P48" s="153">
        <v>0</v>
      </c>
      <c r="Q48" s="153">
        <v>0</v>
      </c>
      <c r="R48" s="154">
        <v>0</v>
      </c>
      <c r="S48" s="153">
        <v>0</v>
      </c>
      <c r="T48" s="154">
        <v>0</v>
      </c>
      <c r="U48" s="152">
        <v>0</v>
      </c>
      <c r="V48" s="153">
        <v>0</v>
      </c>
      <c r="W48" s="153">
        <v>0</v>
      </c>
      <c r="X48" s="155">
        <v>0</v>
      </c>
      <c r="Y48" s="157">
        <v>0</v>
      </c>
      <c r="Z48" s="120" t="s">
        <v>202</v>
      </c>
      <c r="AA48" s="121" t="s">
        <v>203</v>
      </c>
      <c r="AB48" s="122" t="s">
        <v>204</v>
      </c>
    </row>
    <row r="49" spans="2:28" x14ac:dyDescent="0.3">
      <c r="B49" s="237" t="s">
        <v>126</v>
      </c>
      <c r="C49" s="112" t="s">
        <v>390</v>
      </c>
      <c r="D49" s="112" t="s">
        <v>493</v>
      </c>
      <c r="E49" s="112" t="s">
        <v>494</v>
      </c>
      <c r="F49" s="112" t="s">
        <v>570</v>
      </c>
      <c r="G49" s="112">
        <v>8100067</v>
      </c>
      <c r="H49" s="112">
        <v>20000</v>
      </c>
      <c r="I49" s="131">
        <v>1</v>
      </c>
      <c r="J49" s="132">
        <v>0</v>
      </c>
      <c r="K49" s="133">
        <v>0</v>
      </c>
      <c r="L49" s="134">
        <v>0</v>
      </c>
      <c r="M49" s="135">
        <v>0</v>
      </c>
      <c r="N49" s="132">
        <v>0</v>
      </c>
      <c r="O49" s="132">
        <v>0</v>
      </c>
      <c r="P49" s="132">
        <v>0</v>
      </c>
      <c r="Q49" s="132">
        <v>0</v>
      </c>
      <c r="R49" s="133">
        <v>0</v>
      </c>
      <c r="S49" s="132">
        <v>0</v>
      </c>
      <c r="T49" s="133">
        <v>0</v>
      </c>
      <c r="U49" s="131">
        <v>0</v>
      </c>
      <c r="V49" s="132">
        <v>0</v>
      </c>
      <c r="W49" s="132">
        <v>0</v>
      </c>
      <c r="X49" s="134">
        <v>0</v>
      </c>
      <c r="Y49" s="136">
        <v>0</v>
      </c>
      <c r="Z49" s="169"/>
      <c r="AA49" s="170"/>
      <c r="AB49" s="171"/>
    </row>
    <row r="50" spans="2:28" x14ac:dyDescent="0.3">
      <c r="B50" s="238" t="s">
        <v>74</v>
      </c>
      <c r="C50" s="113" t="s">
        <v>391</v>
      </c>
      <c r="D50" s="113" t="s">
        <v>495</v>
      </c>
      <c r="E50" s="113" t="s">
        <v>496</v>
      </c>
      <c r="F50" s="113" t="s">
        <v>571</v>
      </c>
      <c r="G50" s="113">
        <v>8100068</v>
      </c>
      <c r="H50" s="113">
        <v>20000</v>
      </c>
      <c r="I50" s="140">
        <v>1</v>
      </c>
      <c r="J50" s="141">
        <v>0</v>
      </c>
      <c r="K50" s="142">
        <v>0</v>
      </c>
      <c r="L50" s="143">
        <v>0</v>
      </c>
      <c r="M50" s="144">
        <v>0</v>
      </c>
      <c r="N50" s="141">
        <v>0</v>
      </c>
      <c r="O50" s="141">
        <v>0</v>
      </c>
      <c r="P50" s="141">
        <v>0</v>
      </c>
      <c r="Q50" s="141">
        <v>0</v>
      </c>
      <c r="R50" s="142">
        <v>0</v>
      </c>
      <c r="S50" s="141">
        <v>0</v>
      </c>
      <c r="T50" s="142">
        <v>0</v>
      </c>
      <c r="U50" s="140">
        <v>0</v>
      </c>
      <c r="V50" s="141">
        <v>0</v>
      </c>
      <c r="W50" s="141">
        <v>0</v>
      </c>
      <c r="X50" s="143">
        <v>0</v>
      </c>
      <c r="Y50" s="145">
        <v>0</v>
      </c>
      <c r="Z50" s="172"/>
      <c r="AA50" s="173"/>
      <c r="AB50" s="174"/>
    </row>
    <row r="51" spans="2:28" x14ac:dyDescent="0.3">
      <c r="B51" s="238" t="s">
        <v>75</v>
      </c>
      <c r="C51" s="113" t="s">
        <v>392</v>
      </c>
      <c r="D51" s="113" t="s">
        <v>497</v>
      </c>
      <c r="E51" s="113" t="s">
        <v>498</v>
      </c>
      <c r="F51" s="113" t="s">
        <v>572</v>
      </c>
      <c r="G51" s="113">
        <v>8100069</v>
      </c>
      <c r="H51" s="113">
        <v>20000</v>
      </c>
      <c r="I51" s="140">
        <v>1</v>
      </c>
      <c r="J51" s="141">
        <v>0</v>
      </c>
      <c r="K51" s="142">
        <v>0</v>
      </c>
      <c r="L51" s="143">
        <v>0</v>
      </c>
      <c r="M51" s="144">
        <v>0</v>
      </c>
      <c r="N51" s="141">
        <v>0</v>
      </c>
      <c r="O51" s="141">
        <v>0</v>
      </c>
      <c r="P51" s="141">
        <v>0</v>
      </c>
      <c r="Q51" s="141">
        <v>0</v>
      </c>
      <c r="R51" s="142">
        <v>0</v>
      </c>
      <c r="S51" s="141">
        <v>0</v>
      </c>
      <c r="T51" s="142">
        <v>0</v>
      </c>
      <c r="U51" s="140">
        <v>0</v>
      </c>
      <c r="V51" s="141">
        <v>0</v>
      </c>
      <c r="W51" s="141">
        <v>0</v>
      </c>
      <c r="X51" s="143">
        <v>0</v>
      </c>
      <c r="Y51" s="145">
        <v>0</v>
      </c>
      <c r="Z51" s="172"/>
      <c r="AA51" s="173"/>
      <c r="AB51" s="174"/>
    </row>
    <row r="52" spans="2:28" x14ac:dyDescent="0.3">
      <c r="B52" s="238" t="s">
        <v>76</v>
      </c>
      <c r="C52" s="113" t="s">
        <v>393</v>
      </c>
      <c r="D52" s="113" t="s">
        <v>499</v>
      </c>
      <c r="E52" s="113" t="s">
        <v>500</v>
      </c>
      <c r="F52" s="113" t="s">
        <v>573</v>
      </c>
      <c r="G52" s="113">
        <v>8100070</v>
      </c>
      <c r="H52" s="113">
        <v>20000</v>
      </c>
      <c r="I52" s="140">
        <v>1</v>
      </c>
      <c r="J52" s="141">
        <v>0</v>
      </c>
      <c r="K52" s="142">
        <v>0</v>
      </c>
      <c r="L52" s="143">
        <v>0</v>
      </c>
      <c r="M52" s="144">
        <v>0</v>
      </c>
      <c r="N52" s="141">
        <v>0</v>
      </c>
      <c r="O52" s="141">
        <v>0</v>
      </c>
      <c r="P52" s="141">
        <v>0</v>
      </c>
      <c r="Q52" s="141">
        <v>0</v>
      </c>
      <c r="R52" s="142">
        <v>0</v>
      </c>
      <c r="S52" s="141">
        <v>0</v>
      </c>
      <c r="T52" s="142">
        <v>0</v>
      </c>
      <c r="U52" s="140">
        <v>0</v>
      </c>
      <c r="V52" s="141">
        <v>0</v>
      </c>
      <c r="W52" s="141">
        <v>0</v>
      </c>
      <c r="X52" s="143">
        <v>0</v>
      </c>
      <c r="Y52" s="145">
        <v>0</v>
      </c>
      <c r="Z52" s="172"/>
      <c r="AA52" s="173"/>
      <c r="AB52" s="174"/>
    </row>
    <row r="53" spans="2:28" x14ac:dyDescent="0.3">
      <c r="B53" s="238" t="s">
        <v>77</v>
      </c>
      <c r="C53" s="113" t="s">
        <v>394</v>
      </c>
      <c r="D53" s="113" t="s">
        <v>501</v>
      </c>
      <c r="E53" s="113" t="s">
        <v>502</v>
      </c>
      <c r="F53" s="113" t="s">
        <v>574</v>
      </c>
      <c r="G53" s="113">
        <v>8100071</v>
      </c>
      <c r="H53" s="113">
        <v>20000</v>
      </c>
      <c r="I53" s="140">
        <v>1</v>
      </c>
      <c r="J53" s="141">
        <v>0</v>
      </c>
      <c r="K53" s="142">
        <v>0</v>
      </c>
      <c r="L53" s="143">
        <v>0</v>
      </c>
      <c r="M53" s="144">
        <v>0</v>
      </c>
      <c r="N53" s="141">
        <v>0</v>
      </c>
      <c r="O53" s="141">
        <v>0</v>
      </c>
      <c r="P53" s="141">
        <v>0</v>
      </c>
      <c r="Q53" s="141">
        <v>0</v>
      </c>
      <c r="R53" s="142">
        <v>0</v>
      </c>
      <c r="S53" s="141">
        <v>0</v>
      </c>
      <c r="T53" s="142">
        <v>0</v>
      </c>
      <c r="U53" s="140">
        <v>0</v>
      </c>
      <c r="V53" s="141">
        <v>0</v>
      </c>
      <c r="W53" s="141">
        <v>0</v>
      </c>
      <c r="X53" s="143">
        <v>0</v>
      </c>
      <c r="Y53" s="145">
        <v>0</v>
      </c>
      <c r="Z53" s="172"/>
      <c r="AA53" s="173"/>
      <c r="AB53" s="174"/>
    </row>
    <row r="54" spans="2:28" x14ac:dyDescent="0.3">
      <c r="B54" s="238" t="s">
        <v>78</v>
      </c>
      <c r="C54" s="113" t="s">
        <v>395</v>
      </c>
      <c r="D54" s="113" t="s">
        <v>503</v>
      </c>
      <c r="E54" s="113" t="s">
        <v>504</v>
      </c>
      <c r="F54" s="113" t="s">
        <v>575</v>
      </c>
      <c r="G54" s="113">
        <v>8100072</v>
      </c>
      <c r="H54" s="113">
        <v>20000</v>
      </c>
      <c r="I54" s="140">
        <v>1</v>
      </c>
      <c r="J54" s="141">
        <v>0</v>
      </c>
      <c r="K54" s="142">
        <v>0</v>
      </c>
      <c r="L54" s="143">
        <v>0</v>
      </c>
      <c r="M54" s="144">
        <v>0</v>
      </c>
      <c r="N54" s="141">
        <v>0</v>
      </c>
      <c r="O54" s="141">
        <v>0</v>
      </c>
      <c r="P54" s="141">
        <v>0</v>
      </c>
      <c r="Q54" s="141">
        <v>0</v>
      </c>
      <c r="R54" s="142">
        <v>0</v>
      </c>
      <c r="S54" s="141">
        <v>0</v>
      </c>
      <c r="T54" s="142">
        <v>0</v>
      </c>
      <c r="U54" s="140">
        <v>0</v>
      </c>
      <c r="V54" s="141">
        <v>0</v>
      </c>
      <c r="W54" s="141">
        <v>0</v>
      </c>
      <c r="X54" s="143">
        <v>0</v>
      </c>
      <c r="Y54" s="145">
        <v>0</v>
      </c>
      <c r="Z54" s="172"/>
      <c r="AA54" s="173"/>
      <c r="AB54" s="174"/>
    </row>
    <row r="55" spans="2:28" x14ac:dyDescent="0.3">
      <c r="B55" s="238" t="s">
        <v>79</v>
      </c>
      <c r="C55" s="113" t="s">
        <v>396</v>
      </c>
      <c r="D55" s="113" t="s">
        <v>505</v>
      </c>
      <c r="E55" s="113" t="s">
        <v>506</v>
      </c>
      <c r="F55" s="113" t="s">
        <v>576</v>
      </c>
      <c r="G55" s="113">
        <v>8100073</v>
      </c>
      <c r="H55" s="113">
        <v>20000</v>
      </c>
      <c r="I55" s="140">
        <v>1</v>
      </c>
      <c r="J55" s="141">
        <v>0</v>
      </c>
      <c r="K55" s="142">
        <v>0</v>
      </c>
      <c r="L55" s="143">
        <v>0</v>
      </c>
      <c r="M55" s="144">
        <v>0</v>
      </c>
      <c r="N55" s="141">
        <v>0</v>
      </c>
      <c r="O55" s="141">
        <v>0</v>
      </c>
      <c r="P55" s="141">
        <v>0</v>
      </c>
      <c r="Q55" s="141">
        <v>0</v>
      </c>
      <c r="R55" s="142">
        <v>0</v>
      </c>
      <c r="S55" s="141">
        <v>0</v>
      </c>
      <c r="T55" s="142">
        <v>0</v>
      </c>
      <c r="U55" s="140">
        <v>0</v>
      </c>
      <c r="V55" s="141">
        <v>0</v>
      </c>
      <c r="W55" s="141">
        <v>0</v>
      </c>
      <c r="X55" s="143">
        <v>0</v>
      </c>
      <c r="Y55" s="145">
        <v>0</v>
      </c>
      <c r="Z55" s="172"/>
      <c r="AA55" s="173"/>
      <c r="AB55" s="174"/>
    </row>
    <row r="56" spans="2:28" x14ac:dyDescent="0.3">
      <c r="B56" s="238" t="s">
        <v>80</v>
      </c>
      <c r="C56" s="113" t="s">
        <v>397</v>
      </c>
      <c r="D56" s="113" t="s">
        <v>507</v>
      </c>
      <c r="E56" s="113" t="s">
        <v>508</v>
      </c>
      <c r="F56" s="113" t="s">
        <v>577</v>
      </c>
      <c r="G56" s="113">
        <v>8100074</v>
      </c>
      <c r="H56" s="113">
        <v>20000</v>
      </c>
      <c r="I56" s="140">
        <v>1</v>
      </c>
      <c r="J56" s="141">
        <v>0</v>
      </c>
      <c r="K56" s="142">
        <v>0</v>
      </c>
      <c r="L56" s="143">
        <v>0</v>
      </c>
      <c r="M56" s="144">
        <v>0</v>
      </c>
      <c r="N56" s="141">
        <v>0</v>
      </c>
      <c r="O56" s="141">
        <v>0</v>
      </c>
      <c r="P56" s="141">
        <v>0</v>
      </c>
      <c r="Q56" s="141">
        <v>0</v>
      </c>
      <c r="R56" s="142">
        <v>0</v>
      </c>
      <c r="S56" s="141">
        <v>0</v>
      </c>
      <c r="T56" s="142">
        <v>0</v>
      </c>
      <c r="U56" s="140">
        <v>0</v>
      </c>
      <c r="V56" s="141">
        <v>0</v>
      </c>
      <c r="W56" s="141">
        <v>0</v>
      </c>
      <c r="X56" s="143">
        <v>0</v>
      </c>
      <c r="Y56" s="145">
        <v>0</v>
      </c>
      <c r="Z56" s="172"/>
      <c r="AA56" s="173"/>
      <c r="AB56" s="174"/>
    </row>
    <row r="57" spans="2:28" x14ac:dyDescent="0.3">
      <c r="B57" s="238" t="s">
        <v>81</v>
      </c>
      <c r="C57" s="113" t="s">
        <v>398</v>
      </c>
      <c r="D57" s="113" t="s">
        <v>509</v>
      </c>
      <c r="E57" s="113" t="s">
        <v>510</v>
      </c>
      <c r="F57" s="113" t="s">
        <v>578</v>
      </c>
      <c r="G57" s="113">
        <v>8100075</v>
      </c>
      <c r="H57" s="113">
        <v>20000</v>
      </c>
      <c r="I57" s="140">
        <v>1</v>
      </c>
      <c r="J57" s="141">
        <v>0</v>
      </c>
      <c r="K57" s="142">
        <v>0</v>
      </c>
      <c r="L57" s="143">
        <v>0</v>
      </c>
      <c r="M57" s="144">
        <v>0</v>
      </c>
      <c r="N57" s="141">
        <v>0</v>
      </c>
      <c r="O57" s="141">
        <v>0</v>
      </c>
      <c r="P57" s="141">
        <v>0</v>
      </c>
      <c r="Q57" s="141">
        <v>0</v>
      </c>
      <c r="R57" s="142">
        <v>0</v>
      </c>
      <c r="S57" s="141">
        <v>0</v>
      </c>
      <c r="T57" s="142">
        <v>0</v>
      </c>
      <c r="U57" s="140">
        <v>0</v>
      </c>
      <c r="V57" s="141">
        <v>0</v>
      </c>
      <c r="W57" s="141">
        <v>0</v>
      </c>
      <c r="X57" s="143">
        <v>0</v>
      </c>
      <c r="Y57" s="145">
        <v>0</v>
      </c>
      <c r="Z57" s="172"/>
      <c r="AA57" s="173"/>
      <c r="AB57" s="174"/>
    </row>
    <row r="58" spans="2:28" x14ac:dyDescent="0.3">
      <c r="B58" s="238" t="s">
        <v>82</v>
      </c>
      <c r="C58" s="113" t="s">
        <v>399</v>
      </c>
      <c r="D58" s="113" t="s">
        <v>511</v>
      </c>
      <c r="E58" s="113" t="s">
        <v>512</v>
      </c>
      <c r="F58" s="113" t="s">
        <v>579</v>
      </c>
      <c r="G58" s="113">
        <v>8100076</v>
      </c>
      <c r="H58" s="113">
        <v>20000</v>
      </c>
      <c r="I58" s="140">
        <v>1</v>
      </c>
      <c r="J58" s="141">
        <v>0</v>
      </c>
      <c r="K58" s="142">
        <v>0</v>
      </c>
      <c r="L58" s="143">
        <v>0</v>
      </c>
      <c r="M58" s="144">
        <v>0</v>
      </c>
      <c r="N58" s="141">
        <v>0</v>
      </c>
      <c r="O58" s="141">
        <v>0</v>
      </c>
      <c r="P58" s="141">
        <v>0</v>
      </c>
      <c r="Q58" s="141">
        <v>0</v>
      </c>
      <c r="R58" s="142">
        <v>0</v>
      </c>
      <c r="S58" s="141">
        <v>0</v>
      </c>
      <c r="T58" s="142">
        <v>0</v>
      </c>
      <c r="U58" s="140">
        <v>0</v>
      </c>
      <c r="V58" s="141">
        <v>0</v>
      </c>
      <c r="W58" s="141">
        <v>0</v>
      </c>
      <c r="X58" s="143">
        <v>0</v>
      </c>
      <c r="Y58" s="145">
        <v>0</v>
      </c>
      <c r="Z58" s="172"/>
      <c r="AA58" s="173"/>
      <c r="AB58" s="174"/>
    </row>
    <row r="59" spans="2:28" x14ac:dyDescent="0.3">
      <c r="B59" s="238" t="s">
        <v>83</v>
      </c>
      <c r="C59" s="113" t="s">
        <v>400</v>
      </c>
      <c r="D59" s="113" t="s">
        <v>513</v>
      </c>
      <c r="E59" s="113" t="s">
        <v>514</v>
      </c>
      <c r="F59" s="113" t="s">
        <v>580</v>
      </c>
      <c r="G59" s="113">
        <v>8100077</v>
      </c>
      <c r="H59" s="113">
        <v>20000</v>
      </c>
      <c r="I59" s="140">
        <v>1</v>
      </c>
      <c r="J59" s="141">
        <v>0</v>
      </c>
      <c r="K59" s="142">
        <v>0</v>
      </c>
      <c r="L59" s="143">
        <v>0</v>
      </c>
      <c r="M59" s="144">
        <v>0</v>
      </c>
      <c r="N59" s="141">
        <v>0</v>
      </c>
      <c r="O59" s="141">
        <v>0</v>
      </c>
      <c r="P59" s="141">
        <v>0</v>
      </c>
      <c r="Q59" s="141">
        <v>0</v>
      </c>
      <c r="R59" s="142">
        <v>0</v>
      </c>
      <c r="S59" s="141">
        <v>0</v>
      </c>
      <c r="T59" s="142">
        <v>0</v>
      </c>
      <c r="U59" s="140">
        <v>0</v>
      </c>
      <c r="V59" s="141">
        <v>0</v>
      </c>
      <c r="W59" s="141">
        <v>0</v>
      </c>
      <c r="X59" s="143">
        <v>0</v>
      </c>
      <c r="Y59" s="145">
        <v>0</v>
      </c>
      <c r="Z59" s="172"/>
      <c r="AA59" s="173"/>
      <c r="AB59" s="174"/>
    </row>
    <row r="60" spans="2:28" x14ac:dyDescent="0.3">
      <c r="B60" s="238" t="s">
        <v>84</v>
      </c>
      <c r="C60" s="113" t="s">
        <v>401</v>
      </c>
      <c r="D60" s="113" t="s">
        <v>515</v>
      </c>
      <c r="E60" s="113" t="s">
        <v>516</v>
      </c>
      <c r="F60" s="113" t="s">
        <v>581</v>
      </c>
      <c r="G60" s="113">
        <v>8100078</v>
      </c>
      <c r="H60" s="113">
        <v>20000</v>
      </c>
      <c r="I60" s="140">
        <v>1</v>
      </c>
      <c r="J60" s="141">
        <v>0</v>
      </c>
      <c r="K60" s="142">
        <v>0</v>
      </c>
      <c r="L60" s="143">
        <v>0</v>
      </c>
      <c r="M60" s="144">
        <v>0</v>
      </c>
      <c r="N60" s="141">
        <v>0</v>
      </c>
      <c r="O60" s="141">
        <v>0</v>
      </c>
      <c r="P60" s="141">
        <v>0</v>
      </c>
      <c r="Q60" s="141">
        <v>0</v>
      </c>
      <c r="R60" s="142">
        <v>0</v>
      </c>
      <c r="S60" s="141">
        <v>0</v>
      </c>
      <c r="T60" s="142">
        <v>0</v>
      </c>
      <c r="U60" s="140">
        <v>0</v>
      </c>
      <c r="V60" s="141">
        <v>0</v>
      </c>
      <c r="W60" s="141">
        <v>0</v>
      </c>
      <c r="X60" s="143">
        <v>0</v>
      </c>
      <c r="Y60" s="145">
        <v>0</v>
      </c>
      <c r="Z60" s="172"/>
      <c r="AA60" s="173"/>
      <c r="AB60" s="174"/>
    </row>
    <row r="61" spans="2:28" x14ac:dyDescent="0.3">
      <c r="B61" s="238" t="s">
        <v>85</v>
      </c>
      <c r="C61" s="113" t="s">
        <v>402</v>
      </c>
      <c r="D61" s="113" t="s">
        <v>517</v>
      </c>
      <c r="E61" s="113" t="s">
        <v>518</v>
      </c>
      <c r="F61" s="113" t="s">
        <v>582</v>
      </c>
      <c r="G61" s="113">
        <v>8100079</v>
      </c>
      <c r="H61" s="113">
        <v>20000</v>
      </c>
      <c r="I61" s="140">
        <v>1</v>
      </c>
      <c r="J61" s="141">
        <v>0</v>
      </c>
      <c r="K61" s="142">
        <v>0</v>
      </c>
      <c r="L61" s="143">
        <v>0</v>
      </c>
      <c r="M61" s="144">
        <v>0</v>
      </c>
      <c r="N61" s="141">
        <v>0</v>
      </c>
      <c r="O61" s="141">
        <v>0</v>
      </c>
      <c r="P61" s="141">
        <v>0</v>
      </c>
      <c r="Q61" s="141">
        <v>0</v>
      </c>
      <c r="R61" s="142">
        <v>0</v>
      </c>
      <c r="S61" s="141">
        <v>0</v>
      </c>
      <c r="T61" s="142">
        <v>0</v>
      </c>
      <c r="U61" s="140">
        <v>0</v>
      </c>
      <c r="V61" s="141">
        <v>0</v>
      </c>
      <c r="W61" s="141">
        <v>0</v>
      </c>
      <c r="X61" s="143">
        <v>0</v>
      </c>
      <c r="Y61" s="145">
        <v>0</v>
      </c>
      <c r="Z61" s="172"/>
      <c r="AA61" s="173"/>
      <c r="AB61" s="174"/>
    </row>
    <row r="62" spans="2:28" x14ac:dyDescent="0.3">
      <c r="B62" s="238" t="s">
        <v>86</v>
      </c>
      <c r="C62" s="113" t="s">
        <v>403</v>
      </c>
      <c r="D62" s="113" t="s">
        <v>519</v>
      </c>
      <c r="E62" s="113" t="s">
        <v>520</v>
      </c>
      <c r="F62" s="113" t="s">
        <v>583</v>
      </c>
      <c r="G62" s="113">
        <v>8100080</v>
      </c>
      <c r="H62" s="113">
        <v>20000</v>
      </c>
      <c r="I62" s="140">
        <v>1</v>
      </c>
      <c r="J62" s="141">
        <v>0</v>
      </c>
      <c r="K62" s="142">
        <v>0</v>
      </c>
      <c r="L62" s="143">
        <v>0</v>
      </c>
      <c r="M62" s="144">
        <v>0</v>
      </c>
      <c r="N62" s="141">
        <v>0</v>
      </c>
      <c r="O62" s="141">
        <v>0</v>
      </c>
      <c r="P62" s="141">
        <v>0</v>
      </c>
      <c r="Q62" s="141">
        <v>0</v>
      </c>
      <c r="R62" s="142">
        <v>0</v>
      </c>
      <c r="S62" s="141">
        <v>0</v>
      </c>
      <c r="T62" s="142">
        <v>0</v>
      </c>
      <c r="U62" s="140">
        <v>0</v>
      </c>
      <c r="V62" s="141">
        <v>0</v>
      </c>
      <c r="W62" s="141">
        <v>0</v>
      </c>
      <c r="X62" s="143">
        <v>0</v>
      </c>
      <c r="Y62" s="145">
        <v>0</v>
      </c>
      <c r="Z62" s="172"/>
      <c r="AA62" s="173"/>
      <c r="AB62" s="174"/>
    </row>
    <row r="63" spans="2:28" x14ac:dyDescent="0.3">
      <c r="B63" s="238" t="s">
        <v>87</v>
      </c>
      <c r="C63" s="113" t="s">
        <v>404</v>
      </c>
      <c r="D63" s="113" t="s">
        <v>521</v>
      </c>
      <c r="E63" s="113" t="s">
        <v>522</v>
      </c>
      <c r="F63" s="113" t="s">
        <v>584</v>
      </c>
      <c r="G63" s="113">
        <v>8100081</v>
      </c>
      <c r="H63" s="113">
        <v>20000</v>
      </c>
      <c r="I63" s="140">
        <v>1</v>
      </c>
      <c r="J63" s="141">
        <v>0</v>
      </c>
      <c r="K63" s="142">
        <v>0</v>
      </c>
      <c r="L63" s="143">
        <v>0</v>
      </c>
      <c r="M63" s="144">
        <v>0</v>
      </c>
      <c r="N63" s="141">
        <v>0</v>
      </c>
      <c r="O63" s="141">
        <v>0</v>
      </c>
      <c r="P63" s="141">
        <v>0</v>
      </c>
      <c r="Q63" s="141">
        <v>0</v>
      </c>
      <c r="R63" s="142">
        <v>0</v>
      </c>
      <c r="S63" s="141">
        <v>0</v>
      </c>
      <c r="T63" s="142">
        <v>0</v>
      </c>
      <c r="U63" s="140">
        <v>0</v>
      </c>
      <c r="V63" s="141">
        <v>0</v>
      </c>
      <c r="W63" s="141">
        <v>0</v>
      </c>
      <c r="X63" s="143">
        <v>0</v>
      </c>
      <c r="Y63" s="145">
        <v>0</v>
      </c>
      <c r="Z63" s="172"/>
      <c r="AA63" s="173"/>
      <c r="AB63" s="174"/>
    </row>
    <row r="64" spans="2:28" x14ac:dyDescent="0.3">
      <c r="B64" s="238" t="s">
        <v>88</v>
      </c>
      <c r="C64" s="113" t="s">
        <v>405</v>
      </c>
      <c r="D64" s="113" t="s">
        <v>523</v>
      </c>
      <c r="E64" s="113" t="s">
        <v>524</v>
      </c>
      <c r="F64" s="113" t="s">
        <v>585</v>
      </c>
      <c r="G64" s="113">
        <v>8100082</v>
      </c>
      <c r="H64" s="113">
        <v>20000</v>
      </c>
      <c r="I64" s="140">
        <v>1</v>
      </c>
      <c r="J64" s="141">
        <v>0</v>
      </c>
      <c r="K64" s="142">
        <v>0</v>
      </c>
      <c r="L64" s="143">
        <v>0</v>
      </c>
      <c r="M64" s="144">
        <v>0</v>
      </c>
      <c r="N64" s="141">
        <v>0</v>
      </c>
      <c r="O64" s="141">
        <v>0</v>
      </c>
      <c r="P64" s="141">
        <v>0</v>
      </c>
      <c r="Q64" s="141">
        <v>0</v>
      </c>
      <c r="R64" s="142">
        <v>0</v>
      </c>
      <c r="S64" s="141">
        <v>0</v>
      </c>
      <c r="T64" s="142">
        <v>0</v>
      </c>
      <c r="U64" s="140">
        <v>0</v>
      </c>
      <c r="V64" s="141">
        <v>0</v>
      </c>
      <c r="W64" s="141">
        <v>0</v>
      </c>
      <c r="X64" s="143">
        <v>0</v>
      </c>
      <c r="Y64" s="145">
        <v>0</v>
      </c>
      <c r="Z64" s="172"/>
      <c r="AA64" s="173"/>
      <c r="AB64" s="174"/>
    </row>
    <row r="65" spans="2:28" ht="12.75" thickBot="1" x14ac:dyDescent="0.35">
      <c r="B65" s="239" t="s">
        <v>89</v>
      </c>
      <c r="C65" s="115" t="s">
        <v>406</v>
      </c>
      <c r="D65" s="115" t="s">
        <v>525</v>
      </c>
      <c r="E65" s="115" t="s">
        <v>526</v>
      </c>
      <c r="F65" s="115" t="s">
        <v>586</v>
      </c>
      <c r="G65" s="115">
        <v>8100083</v>
      </c>
      <c r="H65" s="115">
        <v>20000</v>
      </c>
      <c r="I65" s="152">
        <v>1</v>
      </c>
      <c r="J65" s="153">
        <v>0</v>
      </c>
      <c r="K65" s="154">
        <v>0</v>
      </c>
      <c r="L65" s="155">
        <v>0</v>
      </c>
      <c r="M65" s="156">
        <v>0</v>
      </c>
      <c r="N65" s="153">
        <v>0</v>
      </c>
      <c r="O65" s="153">
        <v>0</v>
      </c>
      <c r="P65" s="153">
        <v>0</v>
      </c>
      <c r="Q65" s="153">
        <v>0</v>
      </c>
      <c r="R65" s="154">
        <v>0</v>
      </c>
      <c r="S65" s="153">
        <v>0</v>
      </c>
      <c r="T65" s="154">
        <v>0</v>
      </c>
      <c r="U65" s="152">
        <v>0</v>
      </c>
      <c r="V65" s="153">
        <v>0</v>
      </c>
      <c r="W65" s="153">
        <v>0</v>
      </c>
      <c r="X65" s="155">
        <v>0</v>
      </c>
      <c r="Y65" s="157">
        <v>0</v>
      </c>
      <c r="Z65" s="180"/>
      <c r="AA65" s="181"/>
      <c r="AB65" s="179"/>
    </row>
    <row r="67" spans="2:28" x14ac:dyDescent="0.3">
      <c r="B67" s="227" t="s">
        <v>676</v>
      </c>
    </row>
    <row r="68" spans="2:28" ht="13.5" x14ac:dyDescent="0.3">
      <c r="B68" s="199"/>
      <c r="C68" s="207"/>
      <c r="D68" s="211"/>
      <c r="E68" s="212"/>
      <c r="F68" s="99"/>
      <c r="G68" s="211"/>
      <c r="H68" s="212"/>
    </row>
    <row r="69" spans="2:28" ht="13.5" x14ac:dyDescent="0.3">
      <c r="B69" s="200"/>
      <c r="C69" s="207"/>
      <c r="D69" s="211"/>
      <c r="E69" s="212"/>
      <c r="F69" s="99"/>
      <c r="G69" s="211"/>
      <c r="H69" s="212"/>
    </row>
    <row r="70" spans="2:28" ht="13.5" x14ac:dyDescent="0.3">
      <c r="B70" s="200"/>
      <c r="C70" s="207"/>
      <c r="D70" s="211"/>
      <c r="E70" s="212"/>
      <c r="F70" s="99"/>
      <c r="G70" s="211"/>
      <c r="H70" s="212"/>
    </row>
    <row r="71" spans="2:28" ht="13.5" x14ac:dyDescent="0.3">
      <c r="B71" s="200"/>
      <c r="C71" s="207"/>
      <c r="D71" s="211"/>
      <c r="E71" s="212"/>
      <c r="F71" s="99"/>
      <c r="G71" s="211"/>
      <c r="H71" s="212"/>
    </row>
    <row r="72" spans="2:28" ht="13.5" x14ac:dyDescent="0.3">
      <c r="B72" s="200"/>
      <c r="C72" s="207"/>
      <c r="D72" s="211"/>
      <c r="E72" s="212"/>
      <c r="F72" s="99"/>
      <c r="G72" s="211"/>
      <c r="H72" s="212"/>
    </row>
    <row r="73" spans="2:28" ht="13.5" x14ac:dyDescent="0.3">
      <c r="B73" s="200"/>
      <c r="C73" s="207"/>
      <c r="D73" s="211"/>
      <c r="E73" s="212"/>
      <c r="F73" s="99"/>
      <c r="G73" s="211"/>
      <c r="H73" s="212"/>
    </row>
    <row r="74" spans="2:28" ht="13.5" x14ac:dyDescent="0.3">
      <c r="B74" s="200"/>
      <c r="C74" s="207"/>
      <c r="D74" s="211"/>
      <c r="E74" s="212"/>
      <c r="F74" s="99"/>
      <c r="G74" s="211"/>
      <c r="H74" s="212"/>
    </row>
    <row r="75" spans="2:28" ht="13.5" x14ac:dyDescent="0.3">
      <c r="B75" s="200"/>
      <c r="C75" s="207"/>
      <c r="D75" s="211"/>
      <c r="E75" s="212"/>
      <c r="F75" s="99"/>
      <c r="G75" s="211"/>
      <c r="H75" s="212"/>
    </row>
    <row r="76" spans="2:28" ht="13.5" x14ac:dyDescent="0.3">
      <c r="B76" s="201"/>
      <c r="C76" s="208"/>
      <c r="D76" s="211"/>
      <c r="E76" s="212"/>
      <c r="F76" s="99"/>
      <c r="G76" s="211"/>
      <c r="H76" s="212"/>
    </row>
    <row r="77" spans="2:28" ht="13.5" x14ac:dyDescent="0.3">
      <c r="B77" s="202"/>
      <c r="C77" s="209"/>
      <c r="D77" s="211"/>
      <c r="E77" s="212"/>
      <c r="F77" s="99"/>
      <c r="G77" s="211"/>
      <c r="H77" s="212"/>
    </row>
    <row r="78" spans="2:28" ht="13.5" x14ac:dyDescent="0.3">
      <c r="B78" s="202"/>
      <c r="C78" s="209"/>
      <c r="D78" s="211"/>
      <c r="E78" s="212"/>
      <c r="F78" s="99"/>
      <c r="G78" s="211"/>
      <c r="H78" s="212"/>
    </row>
    <row r="79" spans="2:28" ht="13.5" x14ac:dyDescent="0.3">
      <c r="B79" s="202"/>
      <c r="C79" s="209"/>
      <c r="D79" s="211"/>
      <c r="E79" s="212"/>
      <c r="F79" s="99"/>
      <c r="G79" s="211"/>
      <c r="H79" s="212"/>
    </row>
    <row r="80" spans="2:28" ht="13.5" x14ac:dyDescent="0.3">
      <c r="B80" s="202"/>
      <c r="C80" s="209"/>
      <c r="D80" s="211"/>
      <c r="E80" s="212"/>
      <c r="F80" s="99"/>
      <c r="G80" s="211"/>
      <c r="H80" s="212"/>
    </row>
    <row r="81" spans="2:8" ht="13.5" x14ac:dyDescent="0.3">
      <c r="B81" s="202"/>
      <c r="C81" s="209"/>
      <c r="D81" s="211"/>
      <c r="E81" s="212"/>
      <c r="F81" s="99"/>
      <c r="G81" s="211"/>
      <c r="H81" s="212"/>
    </row>
    <row r="82" spans="2:8" ht="13.5" x14ac:dyDescent="0.3">
      <c r="B82" s="202"/>
      <c r="C82" s="209"/>
      <c r="D82" s="211"/>
      <c r="E82" s="212"/>
      <c r="F82" s="99"/>
      <c r="G82" s="211"/>
      <c r="H82" s="212"/>
    </row>
    <row r="83" spans="2:8" ht="13.5" x14ac:dyDescent="0.3">
      <c r="B83" s="202"/>
      <c r="C83" s="209"/>
      <c r="D83" s="211"/>
      <c r="E83" s="212"/>
      <c r="F83" s="99"/>
      <c r="G83" s="211"/>
      <c r="H83" s="212"/>
    </row>
    <row r="84" spans="2:8" ht="13.5" x14ac:dyDescent="0.3">
      <c r="B84" s="202"/>
      <c r="C84" s="209"/>
      <c r="D84" s="211"/>
      <c r="E84" s="212"/>
      <c r="F84" s="99"/>
      <c r="G84" s="211"/>
      <c r="H84" s="212"/>
    </row>
    <row r="85" spans="2:8" ht="13.5" x14ac:dyDescent="0.3">
      <c r="B85" s="202"/>
      <c r="C85" s="209"/>
      <c r="D85" s="211"/>
      <c r="E85" s="212"/>
      <c r="F85" s="99"/>
      <c r="G85" s="211"/>
      <c r="H85" s="212"/>
    </row>
    <row r="86" spans="2:8" ht="13.5" x14ac:dyDescent="0.3">
      <c r="B86" s="202"/>
      <c r="C86" s="209"/>
      <c r="D86" s="211"/>
      <c r="E86" s="212"/>
      <c r="F86" s="99"/>
      <c r="G86" s="211"/>
      <c r="H86" s="212"/>
    </row>
    <row r="87" spans="2:8" ht="13.5" x14ac:dyDescent="0.3">
      <c r="B87" s="202"/>
      <c r="C87" s="209"/>
      <c r="D87" s="211"/>
      <c r="E87" s="212"/>
      <c r="F87" s="99"/>
      <c r="G87" s="211"/>
      <c r="H87" s="212"/>
    </row>
    <row r="88" spans="2:8" ht="13.5" x14ac:dyDescent="0.3">
      <c r="B88" s="202"/>
      <c r="C88" s="209"/>
      <c r="D88" s="211"/>
      <c r="E88" s="212"/>
      <c r="F88" s="99"/>
      <c r="G88" s="211"/>
      <c r="H88" s="212"/>
    </row>
    <row r="89" spans="2:8" ht="13.5" x14ac:dyDescent="0.3">
      <c r="B89" s="202"/>
      <c r="C89" s="209"/>
      <c r="D89" s="211"/>
      <c r="E89" s="212"/>
      <c r="F89" s="99"/>
      <c r="G89" s="211"/>
      <c r="H89" s="212"/>
    </row>
    <row r="90" spans="2:8" ht="13.5" x14ac:dyDescent="0.3">
      <c r="B90" s="202"/>
      <c r="C90" s="209"/>
      <c r="D90" s="211"/>
      <c r="E90" s="212"/>
      <c r="F90" s="99"/>
      <c r="G90" s="211"/>
      <c r="H90" s="212"/>
    </row>
    <row r="91" spans="2:8" ht="13.5" x14ac:dyDescent="0.3">
      <c r="B91" s="202"/>
      <c r="C91" s="209"/>
      <c r="D91" s="211"/>
      <c r="E91" s="212"/>
      <c r="F91" s="99"/>
      <c r="G91" s="211"/>
      <c r="H91" s="212"/>
    </row>
    <row r="92" spans="2:8" ht="13.5" x14ac:dyDescent="0.3">
      <c r="B92" s="202"/>
      <c r="C92" s="209"/>
      <c r="D92" s="211"/>
      <c r="E92" s="212"/>
      <c r="F92" s="99"/>
      <c r="G92" s="211"/>
      <c r="H92" s="212"/>
    </row>
    <row r="93" spans="2:8" ht="13.5" x14ac:dyDescent="0.3">
      <c r="B93" s="202"/>
      <c r="C93" s="209"/>
      <c r="D93" s="211"/>
      <c r="E93" s="212"/>
      <c r="F93" s="99"/>
      <c r="G93" s="211"/>
      <c r="H93" s="212"/>
    </row>
    <row r="94" spans="2:8" ht="13.5" x14ac:dyDescent="0.3">
      <c r="B94" s="202"/>
      <c r="C94" s="209"/>
      <c r="D94" s="211"/>
      <c r="E94" s="212"/>
      <c r="F94" s="99"/>
      <c r="G94" s="211"/>
      <c r="H94" s="212"/>
    </row>
    <row r="95" spans="2:8" ht="13.5" x14ac:dyDescent="0.3">
      <c r="B95" s="202"/>
      <c r="C95" s="209"/>
      <c r="D95" s="211"/>
      <c r="E95" s="212"/>
      <c r="F95" s="99"/>
      <c r="G95" s="211"/>
      <c r="H95" s="212"/>
    </row>
    <row r="96" spans="2:8" ht="13.5" x14ac:dyDescent="0.3">
      <c r="B96" s="202"/>
      <c r="C96" s="209"/>
      <c r="D96" s="211"/>
      <c r="E96" s="212"/>
      <c r="F96" s="99"/>
      <c r="G96" s="211"/>
      <c r="H96" s="212"/>
    </row>
    <row r="97" spans="2:8" ht="13.5" x14ac:dyDescent="0.3">
      <c r="B97" s="203"/>
      <c r="C97" s="210"/>
      <c r="D97" s="211"/>
      <c r="E97" s="212"/>
      <c r="F97" s="99"/>
      <c r="G97" s="211"/>
      <c r="H97" s="212"/>
    </row>
    <row r="98" spans="2:8" ht="13.5" x14ac:dyDescent="0.3">
      <c r="B98" s="204"/>
      <c r="C98" s="207"/>
      <c r="D98" s="211"/>
      <c r="E98" s="212"/>
      <c r="F98" s="99"/>
      <c r="G98" s="211"/>
      <c r="H98" s="212"/>
    </row>
    <row r="99" spans="2:8" ht="13.5" x14ac:dyDescent="0.3">
      <c r="B99" s="204"/>
      <c r="C99" s="207"/>
      <c r="D99" s="211"/>
      <c r="E99" s="212"/>
      <c r="F99" s="99"/>
      <c r="G99" s="211"/>
      <c r="H99" s="212"/>
    </row>
    <row r="100" spans="2:8" ht="13.5" x14ac:dyDescent="0.3">
      <c r="B100" s="204"/>
      <c r="C100" s="207"/>
      <c r="D100" s="211"/>
      <c r="E100" s="212"/>
      <c r="F100" s="99"/>
      <c r="G100" s="211"/>
      <c r="H100" s="212"/>
    </row>
    <row r="101" spans="2:8" ht="13.5" x14ac:dyDescent="0.3">
      <c r="B101" s="204"/>
      <c r="C101" s="207"/>
      <c r="D101" s="211"/>
      <c r="E101" s="212"/>
      <c r="F101" s="99"/>
      <c r="G101" s="211"/>
      <c r="H101" s="212"/>
    </row>
    <row r="102" spans="2:8" ht="13.5" x14ac:dyDescent="0.3">
      <c r="B102" s="204"/>
      <c r="C102" s="207"/>
      <c r="D102" s="211"/>
      <c r="E102" s="212"/>
      <c r="F102" s="99"/>
      <c r="G102" s="211"/>
      <c r="H102" s="212"/>
    </row>
    <row r="103" spans="2:8" ht="13.5" x14ac:dyDescent="0.3">
      <c r="B103" s="204"/>
      <c r="C103" s="207"/>
      <c r="D103" s="211"/>
      <c r="E103" s="212"/>
      <c r="F103" s="99"/>
      <c r="G103" s="211"/>
      <c r="H103" s="212"/>
    </row>
    <row r="104" spans="2:8" ht="13.5" x14ac:dyDescent="0.3">
      <c r="B104" s="204"/>
      <c r="C104" s="207"/>
      <c r="D104" s="211"/>
      <c r="E104" s="212"/>
      <c r="F104" s="99"/>
      <c r="G104" s="211"/>
      <c r="H104" s="212"/>
    </row>
    <row r="105" spans="2:8" ht="13.5" x14ac:dyDescent="0.3">
      <c r="B105" s="204"/>
      <c r="C105" s="207"/>
      <c r="D105" s="211"/>
      <c r="E105" s="212"/>
      <c r="F105" s="99"/>
      <c r="G105" s="211"/>
      <c r="H105" s="212"/>
    </row>
    <row r="106" spans="2:8" ht="13.5" x14ac:dyDescent="0.3">
      <c r="B106" s="204"/>
      <c r="C106" s="207"/>
      <c r="D106" s="211"/>
      <c r="E106" s="212"/>
      <c r="F106" s="99"/>
      <c r="G106" s="211"/>
      <c r="H106" s="212"/>
    </row>
    <row r="107" spans="2:8" ht="13.5" x14ac:dyDescent="0.3">
      <c r="B107" s="204"/>
      <c r="C107" s="207"/>
      <c r="D107" s="211"/>
      <c r="E107" s="212"/>
      <c r="F107" s="99"/>
      <c r="G107" s="211"/>
      <c r="H107" s="212"/>
    </row>
    <row r="108" spans="2:8" ht="13.5" x14ac:dyDescent="0.3">
      <c r="B108" s="204"/>
      <c r="C108" s="207"/>
      <c r="D108" s="211"/>
      <c r="E108" s="212"/>
      <c r="F108" s="99"/>
      <c r="G108" s="211"/>
      <c r="H108" s="212"/>
    </row>
    <row r="109" spans="2:8" ht="13.5" x14ac:dyDescent="0.3">
      <c r="B109" s="204"/>
      <c r="C109" s="207"/>
      <c r="D109" s="211"/>
      <c r="E109" s="212"/>
      <c r="F109" s="99"/>
      <c r="G109" s="211"/>
      <c r="H109" s="212"/>
    </row>
    <row r="110" spans="2:8" ht="13.5" x14ac:dyDescent="0.3">
      <c r="B110" s="204"/>
      <c r="C110" s="207"/>
      <c r="D110" s="211"/>
      <c r="E110" s="212"/>
      <c r="F110" s="99"/>
      <c r="G110" s="211"/>
      <c r="H110" s="212"/>
    </row>
    <row r="111" spans="2:8" ht="13.5" x14ac:dyDescent="0.3">
      <c r="B111" s="204"/>
      <c r="C111" s="207"/>
      <c r="D111" s="211"/>
      <c r="E111" s="212"/>
      <c r="F111" s="99"/>
      <c r="G111" s="211"/>
      <c r="H111" s="212"/>
    </row>
    <row r="112" spans="2:8" ht="13.5" x14ac:dyDescent="0.3">
      <c r="B112" s="204"/>
      <c r="C112" s="207"/>
      <c r="D112" s="211"/>
      <c r="E112" s="212"/>
      <c r="F112" s="99"/>
      <c r="G112" s="211"/>
      <c r="H112" s="212"/>
    </row>
    <row r="113" spans="2:8" ht="13.5" x14ac:dyDescent="0.3">
      <c r="B113" s="204"/>
      <c r="C113" s="207"/>
      <c r="D113" s="211"/>
      <c r="E113" s="212"/>
      <c r="F113" s="99"/>
      <c r="G113" s="211"/>
      <c r="H113" s="212"/>
    </row>
    <row r="114" spans="2:8" ht="13.5" x14ac:dyDescent="0.3">
      <c r="B114" s="204"/>
      <c r="C114" s="207"/>
      <c r="D114" s="211"/>
      <c r="E114" s="212"/>
      <c r="F114" s="99"/>
      <c r="G114" s="211"/>
      <c r="H114" s="212"/>
    </row>
    <row r="115" spans="2:8" ht="13.5" x14ac:dyDescent="0.3">
      <c r="B115" s="204"/>
      <c r="C115" s="207"/>
      <c r="D115" s="211"/>
      <c r="E115" s="212"/>
      <c r="F115" s="99"/>
      <c r="G115" s="211"/>
      <c r="H115" s="212"/>
    </row>
    <row r="116" spans="2:8" ht="13.5" x14ac:dyDescent="0.3">
      <c r="B116" s="204"/>
      <c r="C116" s="207"/>
      <c r="D116" s="211"/>
      <c r="E116" s="212"/>
      <c r="F116" s="99"/>
      <c r="G116" s="211"/>
      <c r="H116" s="212"/>
    </row>
    <row r="117" spans="2:8" ht="13.5" x14ac:dyDescent="0.3">
      <c r="B117" s="204"/>
      <c r="C117" s="207"/>
      <c r="D117" s="211"/>
      <c r="E117" s="212"/>
      <c r="F117" s="99"/>
      <c r="G117" s="211"/>
      <c r="H117" s="212"/>
    </row>
    <row r="118" spans="2:8" ht="13.5" x14ac:dyDescent="0.3">
      <c r="B118" s="204"/>
      <c r="C118" s="207"/>
      <c r="D118" s="211"/>
      <c r="E118" s="212"/>
      <c r="F118" s="99"/>
      <c r="G118" s="211"/>
      <c r="H118" s="212"/>
    </row>
    <row r="119" spans="2:8" ht="13.5" x14ac:dyDescent="0.3">
      <c r="B119" s="204"/>
      <c r="C119" s="207"/>
      <c r="D119" s="211"/>
      <c r="E119" s="212"/>
      <c r="F119" s="99"/>
      <c r="G119" s="211"/>
      <c r="H119" s="212"/>
    </row>
    <row r="120" spans="2:8" ht="13.5" x14ac:dyDescent="0.3">
      <c r="B120" s="204"/>
      <c r="C120" s="207"/>
      <c r="D120" s="211"/>
      <c r="E120" s="212"/>
      <c r="F120" s="99"/>
      <c r="G120" s="211"/>
      <c r="H120" s="212"/>
    </row>
    <row r="121" spans="2:8" ht="13.5" x14ac:dyDescent="0.3">
      <c r="B121" s="204"/>
      <c r="C121" s="207"/>
      <c r="D121" s="211"/>
      <c r="E121" s="212"/>
      <c r="F121" s="99"/>
      <c r="G121" s="211"/>
      <c r="H121" s="212"/>
    </row>
    <row r="122" spans="2:8" ht="13.5" x14ac:dyDescent="0.3">
      <c r="B122" s="199"/>
      <c r="C122" s="207"/>
      <c r="D122" s="211"/>
      <c r="E122" s="212"/>
      <c r="F122" s="99"/>
      <c r="G122" s="211"/>
      <c r="H122" s="212"/>
    </row>
    <row r="123" spans="2:8" ht="13.5" x14ac:dyDescent="0.3">
      <c r="B123" s="200"/>
      <c r="C123" s="207"/>
      <c r="D123" s="211"/>
      <c r="E123" s="212"/>
      <c r="F123" s="99"/>
      <c r="G123" s="211"/>
      <c r="H123" s="212"/>
    </row>
    <row r="124" spans="2:8" ht="13.5" x14ac:dyDescent="0.3">
      <c r="B124" s="200"/>
      <c r="C124" s="207"/>
      <c r="D124" s="211"/>
      <c r="E124" s="212"/>
      <c r="F124" s="99"/>
      <c r="G124" s="211"/>
      <c r="H124" s="212"/>
    </row>
    <row r="125" spans="2:8" ht="13.5" x14ac:dyDescent="0.3">
      <c r="B125" s="200"/>
      <c r="C125" s="207"/>
      <c r="D125" s="211"/>
      <c r="E125" s="212"/>
      <c r="F125" s="99"/>
      <c r="G125" s="211"/>
      <c r="H125" s="212"/>
    </row>
    <row r="126" spans="2:8" ht="13.5" x14ac:dyDescent="0.3">
      <c r="B126" s="200"/>
      <c r="C126" s="207"/>
      <c r="D126" s="211"/>
      <c r="E126" s="212"/>
      <c r="F126" s="99"/>
      <c r="G126" s="211"/>
      <c r="H126" s="212"/>
    </row>
    <row r="127" spans="2:8" ht="13.5" x14ac:dyDescent="0.3">
      <c r="B127" s="200"/>
      <c r="C127" s="207"/>
      <c r="D127" s="211"/>
      <c r="E127" s="212"/>
      <c r="F127" s="99"/>
      <c r="G127" s="211"/>
      <c r="H127" s="212"/>
    </row>
    <row r="128" spans="2:8" ht="13.5" x14ac:dyDescent="0.3">
      <c r="B128" s="200"/>
      <c r="C128" s="207"/>
      <c r="D128" s="211"/>
      <c r="E128" s="212"/>
      <c r="F128" s="99"/>
      <c r="G128" s="211"/>
      <c r="H128" s="212"/>
    </row>
    <row r="129" spans="2:8" ht="13.5" x14ac:dyDescent="0.3">
      <c r="B129" s="200"/>
      <c r="C129" s="207"/>
      <c r="D129" s="211"/>
      <c r="E129" s="212"/>
      <c r="F129" s="99"/>
      <c r="G129" s="211"/>
      <c r="H129" s="212"/>
    </row>
    <row r="130" spans="2:8" ht="13.5" x14ac:dyDescent="0.3">
      <c r="B130" s="200"/>
      <c r="C130" s="207"/>
      <c r="D130" s="211"/>
      <c r="E130" s="212"/>
      <c r="F130" s="99"/>
      <c r="G130" s="211"/>
      <c r="H130" s="212"/>
    </row>
    <row r="131" spans="2:8" ht="13.5" x14ac:dyDescent="0.3">
      <c r="B131" s="200"/>
      <c r="C131" s="207"/>
      <c r="D131" s="211"/>
      <c r="E131" s="212"/>
      <c r="F131" s="99"/>
      <c r="G131" s="211"/>
      <c r="H131" s="212"/>
    </row>
    <row r="132" spans="2:8" ht="13.5" x14ac:dyDescent="0.3">
      <c r="B132" s="200"/>
      <c r="C132" s="207"/>
      <c r="D132" s="211"/>
      <c r="E132" s="212"/>
      <c r="F132" s="99"/>
      <c r="G132" s="211"/>
      <c r="H132" s="212"/>
    </row>
    <row r="133" spans="2:8" ht="13.5" x14ac:dyDescent="0.3">
      <c r="B133" s="205"/>
      <c r="C133" s="207"/>
      <c r="D133" s="211"/>
      <c r="E133" s="212"/>
      <c r="F133" s="99"/>
      <c r="G133" s="211"/>
      <c r="H133" s="212"/>
    </row>
    <row r="134" spans="2:8" ht="13.5" x14ac:dyDescent="0.3">
      <c r="B134" s="206"/>
      <c r="C134" s="207"/>
      <c r="D134" s="211"/>
      <c r="E134" s="212"/>
      <c r="F134" s="99"/>
      <c r="G134" s="211"/>
      <c r="H134" s="212"/>
    </row>
    <row r="135" spans="2:8" ht="13.5" x14ac:dyDescent="0.3">
      <c r="B135" s="206"/>
      <c r="C135" s="207"/>
      <c r="D135" s="211"/>
      <c r="E135" s="212"/>
      <c r="F135" s="99"/>
      <c r="G135" s="211"/>
      <c r="H135" s="212"/>
    </row>
    <row r="136" spans="2:8" ht="13.5" x14ac:dyDescent="0.3">
      <c r="B136" s="206"/>
      <c r="C136" s="207"/>
      <c r="D136" s="211"/>
      <c r="E136" s="212"/>
      <c r="F136" s="99"/>
      <c r="G136" s="211"/>
      <c r="H136" s="212"/>
    </row>
    <row r="137" spans="2:8" ht="13.5" x14ac:dyDescent="0.3">
      <c r="B137" s="206"/>
      <c r="C137" s="207"/>
      <c r="D137" s="211"/>
      <c r="E137" s="212"/>
      <c r="F137" s="99"/>
      <c r="G137" s="211"/>
      <c r="H137" s="212"/>
    </row>
    <row r="138" spans="2:8" ht="13.5" x14ac:dyDescent="0.3">
      <c r="B138" s="206"/>
      <c r="C138" s="207"/>
      <c r="D138" s="211"/>
      <c r="E138" s="212"/>
      <c r="F138" s="99"/>
      <c r="G138" s="211"/>
      <c r="H138" s="212"/>
    </row>
    <row r="139" spans="2:8" ht="13.5" x14ac:dyDescent="0.3">
      <c r="B139" s="206"/>
      <c r="C139" s="207"/>
      <c r="D139" s="211"/>
      <c r="E139" s="212"/>
      <c r="F139" s="99"/>
      <c r="G139" s="211"/>
      <c r="H139" s="212"/>
    </row>
    <row r="140" spans="2:8" ht="13.5" x14ac:dyDescent="0.3">
      <c r="B140" s="206"/>
      <c r="C140" s="207"/>
      <c r="D140" s="211"/>
      <c r="E140" s="212"/>
      <c r="F140" s="99"/>
      <c r="G140" s="211"/>
      <c r="H140" s="212"/>
    </row>
    <row r="141" spans="2:8" ht="13.5" x14ac:dyDescent="0.3">
      <c r="B141" s="206"/>
      <c r="C141" s="207"/>
      <c r="D141" s="211"/>
      <c r="E141" s="212"/>
      <c r="F141" s="99"/>
      <c r="G141" s="211"/>
      <c r="H141" s="212"/>
    </row>
    <row r="142" spans="2:8" ht="13.5" x14ac:dyDescent="0.3">
      <c r="B142" s="206"/>
      <c r="C142" s="207"/>
      <c r="D142" s="211"/>
      <c r="E142" s="212"/>
      <c r="F142" s="99"/>
      <c r="G142" s="211"/>
      <c r="H142" s="212"/>
    </row>
    <row r="143" spans="2:8" ht="13.5" x14ac:dyDescent="0.3">
      <c r="B143" s="206"/>
      <c r="C143" s="207"/>
      <c r="D143" s="211"/>
      <c r="E143" s="212"/>
      <c r="F143" s="99"/>
      <c r="G143" s="211"/>
      <c r="H143" s="212"/>
    </row>
    <row r="144" spans="2:8" ht="13.5" x14ac:dyDescent="0.3">
      <c r="B144" s="206"/>
      <c r="C144" s="207"/>
      <c r="D144" s="211"/>
      <c r="E144" s="212"/>
      <c r="F144" s="99"/>
      <c r="G144" s="211"/>
      <c r="H144" s="212"/>
    </row>
    <row r="145" spans="2:8" ht="13.5" x14ac:dyDescent="0.3">
      <c r="B145" s="206"/>
      <c r="C145" s="207"/>
      <c r="D145" s="211"/>
      <c r="E145" s="212"/>
      <c r="F145" s="99"/>
      <c r="G145" s="211"/>
      <c r="H145" s="212"/>
    </row>
    <row r="146" spans="2:8" ht="13.5" x14ac:dyDescent="0.3">
      <c r="B146" s="206"/>
      <c r="C146" s="207"/>
      <c r="D146" s="211"/>
      <c r="E146" s="212"/>
      <c r="F146" s="99"/>
      <c r="G146" s="211"/>
      <c r="H146" s="212"/>
    </row>
    <row r="147" spans="2:8" ht="13.5" x14ac:dyDescent="0.3">
      <c r="B147" s="206"/>
      <c r="C147" s="207"/>
      <c r="D147" s="211"/>
      <c r="E147" s="212"/>
      <c r="F147" s="99"/>
      <c r="G147" s="211"/>
      <c r="H147" s="212"/>
    </row>
    <row r="148" spans="2:8" ht="13.5" x14ac:dyDescent="0.3">
      <c r="B148" s="206"/>
      <c r="C148" s="207"/>
      <c r="D148" s="211"/>
      <c r="E148" s="212"/>
      <c r="F148" s="99"/>
      <c r="G148" s="211"/>
      <c r="H148" s="212"/>
    </row>
    <row r="149" spans="2:8" ht="13.5" x14ac:dyDescent="0.3">
      <c r="B149" s="206"/>
      <c r="C149" s="207"/>
      <c r="D149" s="211"/>
      <c r="E149" s="212"/>
      <c r="F149" s="99"/>
      <c r="G149" s="211"/>
      <c r="H149" s="212"/>
    </row>
    <row r="150" spans="2:8" ht="13.5" x14ac:dyDescent="0.3">
      <c r="B150" s="206"/>
      <c r="C150" s="207"/>
      <c r="D150" s="211"/>
      <c r="E150" s="212"/>
      <c r="F150" s="99"/>
      <c r="G150" s="211"/>
      <c r="H150" s="212"/>
    </row>
  </sheetData>
  <phoneticPr fontId="2" type="noConversion"/>
  <conditionalFormatting sqref="I3:Y12">
    <cfRule type="cellIs" dxfId="6" priority="11" operator="greaterThan">
      <formula>0</formula>
    </cfRule>
  </conditionalFormatting>
  <conditionalFormatting sqref="I37:Y48 M13:Y36">
    <cfRule type="cellIs" dxfId="5" priority="9" operator="greaterThan">
      <formula>0</formula>
    </cfRule>
  </conditionalFormatting>
  <conditionalFormatting sqref="I13:L36">
    <cfRule type="cellIs" dxfId="4" priority="8" operator="greaterThan">
      <formula>0</formula>
    </cfRule>
  </conditionalFormatting>
  <conditionalFormatting sqref="I49:Y65">
    <cfRule type="cellIs" dxfId="3" priority="7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6"/>
  <sheetViews>
    <sheetView workbookViewId="0">
      <selection activeCell="H68" sqref="H68"/>
    </sheetView>
  </sheetViews>
  <sheetFormatPr defaultRowHeight="12" x14ac:dyDescent="0.3"/>
  <cols>
    <col min="1" max="1" width="1.625" style="98" customWidth="1"/>
    <col min="2" max="2" width="27.25" style="99" bestFit="1" customWidth="1"/>
    <col min="3" max="7" width="12.875" style="99" hidden="1" customWidth="1"/>
    <col min="8" max="8" width="20" style="99" bestFit="1" customWidth="1"/>
    <col min="9" max="9" width="16.625" style="99" bestFit="1" customWidth="1"/>
    <col min="10" max="10" width="17.75" style="99" bestFit="1" customWidth="1"/>
    <col min="11" max="11" width="21.625" style="99" bestFit="1" customWidth="1"/>
    <col min="12" max="12" width="27.25" style="99" bestFit="1" customWidth="1"/>
    <col min="13" max="17" width="9.375" style="98" bestFit="1" customWidth="1"/>
    <col min="18" max="16384" width="9" style="98"/>
  </cols>
  <sheetData>
    <row r="2" spans="2:17" ht="12.75" thickBot="1" x14ac:dyDescent="0.35">
      <c r="B2" s="110" t="s">
        <v>343</v>
      </c>
      <c r="C2" s="110" t="s">
        <v>328</v>
      </c>
      <c r="D2" s="110" t="s">
        <v>329</v>
      </c>
      <c r="E2" s="110" t="s">
        <v>330</v>
      </c>
      <c r="F2" s="110" t="s">
        <v>331</v>
      </c>
      <c r="G2" s="110" t="s">
        <v>332</v>
      </c>
      <c r="H2" s="110" t="s">
        <v>333</v>
      </c>
      <c r="I2" s="110" t="s">
        <v>334</v>
      </c>
      <c r="J2" s="110" t="s">
        <v>335</v>
      </c>
      <c r="K2" s="110" t="s">
        <v>336</v>
      </c>
      <c r="L2" s="110" t="s">
        <v>337</v>
      </c>
      <c r="M2" s="110" t="s">
        <v>338</v>
      </c>
      <c r="N2" s="110" t="s">
        <v>339</v>
      </c>
      <c r="O2" s="110" t="s">
        <v>340</v>
      </c>
      <c r="P2" s="110" t="s">
        <v>341</v>
      </c>
      <c r="Q2" s="110" t="s">
        <v>342</v>
      </c>
    </row>
    <row r="3" spans="2:17" x14ac:dyDescent="0.3">
      <c r="B3" s="102" t="s">
        <v>205</v>
      </c>
      <c r="C3" s="103">
        <v>920063</v>
      </c>
      <c r="D3" s="103">
        <v>920064</v>
      </c>
      <c r="E3" s="103">
        <v>920065</v>
      </c>
      <c r="F3" s="103">
        <v>0</v>
      </c>
      <c r="G3" s="103">
        <v>0</v>
      </c>
      <c r="H3" s="103" t="s">
        <v>241</v>
      </c>
      <c r="I3" s="103" t="s">
        <v>242</v>
      </c>
      <c r="J3" s="103" t="s">
        <v>243</v>
      </c>
      <c r="K3" s="103">
        <v>0</v>
      </c>
      <c r="L3" s="103">
        <v>0</v>
      </c>
      <c r="M3" s="183">
        <v>0.5</v>
      </c>
      <c r="N3" s="183">
        <v>0.25</v>
      </c>
      <c r="O3" s="183">
        <v>0.25</v>
      </c>
      <c r="P3" s="183">
        <v>0</v>
      </c>
      <c r="Q3" s="184">
        <v>0</v>
      </c>
    </row>
    <row r="4" spans="2:17" x14ac:dyDescent="0.3">
      <c r="B4" s="118" t="s">
        <v>206</v>
      </c>
      <c r="C4" s="89">
        <v>920063</v>
      </c>
      <c r="D4" s="89">
        <v>920064</v>
      </c>
      <c r="E4" s="89">
        <v>920065</v>
      </c>
      <c r="F4" s="89">
        <v>0</v>
      </c>
      <c r="G4" s="89">
        <v>0</v>
      </c>
      <c r="H4" s="89" t="s">
        <v>241</v>
      </c>
      <c r="I4" s="89" t="s">
        <v>242</v>
      </c>
      <c r="J4" s="89" t="s">
        <v>243</v>
      </c>
      <c r="K4" s="89">
        <v>0</v>
      </c>
      <c r="L4" s="89">
        <v>0</v>
      </c>
      <c r="M4" s="182">
        <v>0.25</v>
      </c>
      <c r="N4" s="182">
        <v>0.5</v>
      </c>
      <c r="O4" s="182">
        <v>0.25</v>
      </c>
      <c r="P4" s="182">
        <v>0</v>
      </c>
      <c r="Q4" s="185">
        <v>0</v>
      </c>
    </row>
    <row r="5" spans="2:17" x14ac:dyDescent="0.3">
      <c r="B5" s="118" t="s">
        <v>207</v>
      </c>
      <c r="C5" s="89">
        <v>920063</v>
      </c>
      <c r="D5" s="89">
        <v>920064</v>
      </c>
      <c r="E5" s="89">
        <v>920065</v>
      </c>
      <c r="F5" s="89">
        <v>0</v>
      </c>
      <c r="G5" s="89">
        <v>0</v>
      </c>
      <c r="H5" s="89" t="s">
        <v>241</v>
      </c>
      <c r="I5" s="89" t="s">
        <v>242</v>
      </c>
      <c r="J5" s="89" t="s">
        <v>243</v>
      </c>
      <c r="K5" s="89">
        <v>0</v>
      </c>
      <c r="L5" s="89">
        <v>0</v>
      </c>
      <c r="M5" s="182">
        <v>0.25</v>
      </c>
      <c r="N5" s="182">
        <v>0.25</v>
      </c>
      <c r="O5" s="182">
        <v>0.5</v>
      </c>
      <c r="P5" s="182">
        <v>0</v>
      </c>
      <c r="Q5" s="185">
        <v>0</v>
      </c>
    </row>
    <row r="6" spans="2:17" x14ac:dyDescent="0.3">
      <c r="B6" s="118" t="s">
        <v>147</v>
      </c>
      <c r="C6" s="89">
        <v>920063</v>
      </c>
      <c r="D6" s="89">
        <v>920064</v>
      </c>
      <c r="E6" s="89">
        <v>920065</v>
      </c>
      <c r="F6" s="89">
        <v>920066</v>
      </c>
      <c r="G6" s="89">
        <v>0</v>
      </c>
      <c r="H6" s="213" t="s">
        <v>241</v>
      </c>
      <c r="I6" s="213" t="s">
        <v>242</v>
      </c>
      <c r="J6" s="213" t="s">
        <v>243</v>
      </c>
      <c r="K6" s="89" t="s">
        <v>159</v>
      </c>
      <c r="L6" s="89">
        <v>0</v>
      </c>
      <c r="M6" s="182">
        <v>0.1</v>
      </c>
      <c r="N6" s="182">
        <v>0.1</v>
      </c>
      <c r="O6" s="182">
        <v>0.1</v>
      </c>
      <c r="P6" s="182">
        <v>0.7</v>
      </c>
      <c r="Q6" s="185">
        <v>0</v>
      </c>
    </row>
    <row r="7" spans="2:17" ht="12.75" thickBot="1" x14ac:dyDescent="0.35">
      <c r="B7" s="120" t="s">
        <v>90</v>
      </c>
      <c r="C7" s="121">
        <v>920063</v>
      </c>
      <c r="D7" s="121">
        <v>920064</v>
      </c>
      <c r="E7" s="121">
        <v>920065</v>
      </c>
      <c r="F7" s="121">
        <v>920066</v>
      </c>
      <c r="G7" s="121">
        <v>920067</v>
      </c>
      <c r="H7" s="214" t="s">
        <v>241</v>
      </c>
      <c r="I7" s="214" t="s">
        <v>242</v>
      </c>
      <c r="J7" s="214" t="s">
        <v>243</v>
      </c>
      <c r="K7" s="121" t="s">
        <v>159</v>
      </c>
      <c r="L7" s="121" t="s">
        <v>102</v>
      </c>
      <c r="M7" s="186">
        <v>0</v>
      </c>
      <c r="N7" s="186">
        <v>0</v>
      </c>
      <c r="O7" s="186">
        <v>0</v>
      </c>
      <c r="P7" s="186">
        <v>0.5</v>
      </c>
      <c r="Q7" s="187">
        <v>0.5</v>
      </c>
    </row>
    <row r="8" spans="2:17" x14ac:dyDescent="0.3">
      <c r="B8" s="102" t="s">
        <v>208</v>
      </c>
      <c r="C8" s="103">
        <v>920068</v>
      </c>
      <c r="D8" s="103">
        <v>920069</v>
      </c>
      <c r="E8" s="103">
        <v>920070</v>
      </c>
      <c r="F8" s="103">
        <v>0</v>
      </c>
      <c r="G8" s="103">
        <v>0</v>
      </c>
      <c r="H8" s="103" t="s">
        <v>259</v>
      </c>
      <c r="I8" s="103" t="s">
        <v>244</v>
      </c>
      <c r="J8" s="103" t="s">
        <v>245</v>
      </c>
      <c r="K8" s="103">
        <v>0</v>
      </c>
      <c r="L8" s="103">
        <v>0</v>
      </c>
      <c r="M8" s="183">
        <v>0.5</v>
      </c>
      <c r="N8" s="183">
        <v>0.25</v>
      </c>
      <c r="O8" s="183">
        <v>0.25</v>
      </c>
      <c r="P8" s="183">
        <v>0</v>
      </c>
      <c r="Q8" s="184">
        <v>0</v>
      </c>
    </row>
    <row r="9" spans="2:17" x14ac:dyDescent="0.3">
      <c r="B9" s="118" t="s">
        <v>209</v>
      </c>
      <c r="C9" s="89">
        <v>920068</v>
      </c>
      <c r="D9" s="89">
        <v>920069</v>
      </c>
      <c r="E9" s="89">
        <v>920070</v>
      </c>
      <c r="F9" s="89">
        <v>0</v>
      </c>
      <c r="G9" s="89">
        <v>0</v>
      </c>
      <c r="H9" s="89" t="s">
        <v>259</v>
      </c>
      <c r="I9" s="89" t="s">
        <v>244</v>
      </c>
      <c r="J9" s="89" t="s">
        <v>245</v>
      </c>
      <c r="K9" s="89">
        <v>0</v>
      </c>
      <c r="L9" s="89">
        <v>0</v>
      </c>
      <c r="M9" s="182">
        <v>0.25</v>
      </c>
      <c r="N9" s="182">
        <v>0.5</v>
      </c>
      <c r="O9" s="182">
        <v>0.25</v>
      </c>
      <c r="P9" s="182">
        <v>0</v>
      </c>
      <c r="Q9" s="185">
        <v>0</v>
      </c>
    </row>
    <row r="10" spans="2:17" x14ac:dyDescent="0.3">
      <c r="B10" s="118" t="s">
        <v>210</v>
      </c>
      <c r="C10" s="89">
        <v>920068</v>
      </c>
      <c r="D10" s="89">
        <v>920069</v>
      </c>
      <c r="E10" s="89">
        <v>920070</v>
      </c>
      <c r="F10" s="89">
        <v>0</v>
      </c>
      <c r="G10" s="89">
        <v>0</v>
      </c>
      <c r="H10" s="89" t="s">
        <v>259</v>
      </c>
      <c r="I10" s="89" t="s">
        <v>244</v>
      </c>
      <c r="J10" s="89" t="s">
        <v>245</v>
      </c>
      <c r="K10" s="89">
        <v>0</v>
      </c>
      <c r="L10" s="89">
        <v>0</v>
      </c>
      <c r="M10" s="182">
        <v>0.25</v>
      </c>
      <c r="N10" s="182">
        <v>0.25</v>
      </c>
      <c r="O10" s="182">
        <v>0.5</v>
      </c>
      <c r="P10" s="182">
        <v>0</v>
      </c>
      <c r="Q10" s="185">
        <v>0</v>
      </c>
    </row>
    <row r="11" spans="2:17" x14ac:dyDescent="0.3">
      <c r="B11" s="118" t="s">
        <v>148</v>
      </c>
      <c r="C11" s="89">
        <v>920068</v>
      </c>
      <c r="D11" s="89">
        <v>920069</v>
      </c>
      <c r="E11" s="89">
        <v>920070</v>
      </c>
      <c r="F11" s="89">
        <v>920071</v>
      </c>
      <c r="G11" s="89">
        <v>0</v>
      </c>
      <c r="H11" s="213" t="s">
        <v>259</v>
      </c>
      <c r="I11" s="213" t="s">
        <v>244</v>
      </c>
      <c r="J11" s="213" t="s">
        <v>245</v>
      </c>
      <c r="K11" s="89" t="s">
        <v>160</v>
      </c>
      <c r="L11" s="89">
        <v>0</v>
      </c>
      <c r="M11" s="182">
        <v>0.1</v>
      </c>
      <c r="N11" s="182">
        <v>0.1</v>
      </c>
      <c r="O11" s="182">
        <v>0.1</v>
      </c>
      <c r="P11" s="182">
        <v>0.7</v>
      </c>
      <c r="Q11" s="185">
        <v>0</v>
      </c>
    </row>
    <row r="12" spans="2:17" ht="12.75" thickBot="1" x14ac:dyDescent="0.35">
      <c r="B12" s="120" t="s">
        <v>91</v>
      </c>
      <c r="C12" s="121">
        <v>920068</v>
      </c>
      <c r="D12" s="121">
        <v>920069</v>
      </c>
      <c r="E12" s="121">
        <v>920070</v>
      </c>
      <c r="F12" s="121">
        <v>920071</v>
      </c>
      <c r="G12" s="121">
        <v>920072</v>
      </c>
      <c r="H12" s="214" t="s">
        <v>259</v>
      </c>
      <c r="I12" s="214" t="s">
        <v>244</v>
      </c>
      <c r="J12" s="214" t="s">
        <v>245</v>
      </c>
      <c r="K12" s="121" t="s">
        <v>160</v>
      </c>
      <c r="L12" s="121" t="s">
        <v>103</v>
      </c>
      <c r="M12" s="186">
        <v>0</v>
      </c>
      <c r="N12" s="186">
        <v>0</v>
      </c>
      <c r="O12" s="186">
        <v>0</v>
      </c>
      <c r="P12" s="186">
        <v>0.5</v>
      </c>
      <c r="Q12" s="187">
        <v>0.5</v>
      </c>
    </row>
    <row r="13" spans="2:17" x14ac:dyDescent="0.3">
      <c r="B13" s="102" t="s">
        <v>211</v>
      </c>
      <c r="C13" s="103">
        <v>920073</v>
      </c>
      <c r="D13" s="103">
        <v>920074</v>
      </c>
      <c r="E13" s="103">
        <v>920075</v>
      </c>
      <c r="F13" s="103">
        <v>0</v>
      </c>
      <c r="G13" s="103">
        <v>0</v>
      </c>
      <c r="H13" s="103" t="s">
        <v>246</v>
      </c>
      <c r="I13" s="103" t="s">
        <v>247</v>
      </c>
      <c r="J13" s="103" t="s">
        <v>248</v>
      </c>
      <c r="K13" s="103">
        <v>0</v>
      </c>
      <c r="L13" s="103">
        <v>0</v>
      </c>
      <c r="M13" s="183">
        <v>0.5</v>
      </c>
      <c r="N13" s="183">
        <v>0.25</v>
      </c>
      <c r="O13" s="183">
        <v>0.25</v>
      </c>
      <c r="P13" s="183">
        <v>0</v>
      </c>
      <c r="Q13" s="184">
        <v>0</v>
      </c>
    </row>
    <row r="14" spans="2:17" x14ac:dyDescent="0.3">
      <c r="B14" s="118" t="s">
        <v>212</v>
      </c>
      <c r="C14" s="89">
        <v>920073</v>
      </c>
      <c r="D14" s="89">
        <v>920074</v>
      </c>
      <c r="E14" s="89">
        <v>920075</v>
      </c>
      <c r="F14" s="89">
        <v>0</v>
      </c>
      <c r="G14" s="89">
        <v>0</v>
      </c>
      <c r="H14" s="89" t="s">
        <v>246</v>
      </c>
      <c r="I14" s="89" t="s">
        <v>247</v>
      </c>
      <c r="J14" s="89" t="s">
        <v>248</v>
      </c>
      <c r="K14" s="89">
        <v>0</v>
      </c>
      <c r="L14" s="89">
        <v>0</v>
      </c>
      <c r="M14" s="182">
        <v>0.25</v>
      </c>
      <c r="N14" s="182">
        <v>0.5</v>
      </c>
      <c r="O14" s="182">
        <v>0.25</v>
      </c>
      <c r="P14" s="182">
        <v>0</v>
      </c>
      <c r="Q14" s="185">
        <v>0</v>
      </c>
    </row>
    <row r="15" spans="2:17" x14ac:dyDescent="0.3">
      <c r="B15" s="118" t="s">
        <v>213</v>
      </c>
      <c r="C15" s="89">
        <v>920073</v>
      </c>
      <c r="D15" s="89">
        <v>920074</v>
      </c>
      <c r="E15" s="89">
        <v>920075</v>
      </c>
      <c r="F15" s="89">
        <v>0</v>
      </c>
      <c r="G15" s="89">
        <v>0</v>
      </c>
      <c r="H15" s="89" t="s">
        <v>246</v>
      </c>
      <c r="I15" s="89" t="s">
        <v>247</v>
      </c>
      <c r="J15" s="89" t="s">
        <v>248</v>
      </c>
      <c r="K15" s="89">
        <v>0</v>
      </c>
      <c r="L15" s="89">
        <v>0</v>
      </c>
      <c r="M15" s="182">
        <v>0.25</v>
      </c>
      <c r="N15" s="182">
        <v>0.25</v>
      </c>
      <c r="O15" s="182">
        <v>0.5</v>
      </c>
      <c r="P15" s="182">
        <v>0</v>
      </c>
      <c r="Q15" s="185">
        <v>0</v>
      </c>
    </row>
    <row r="16" spans="2:17" x14ac:dyDescent="0.3">
      <c r="B16" s="118" t="s">
        <v>149</v>
      </c>
      <c r="C16" s="89">
        <v>920073</v>
      </c>
      <c r="D16" s="89">
        <v>920074</v>
      </c>
      <c r="E16" s="89">
        <v>920075</v>
      </c>
      <c r="F16" s="89">
        <v>920076</v>
      </c>
      <c r="G16" s="89">
        <v>0</v>
      </c>
      <c r="H16" s="213" t="s">
        <v>246</v>
      </c>
      <c r="I16" s="213" t="s">
        <v>247</v>
      </c>
      <c r="J16" s="213" t="s">
        <v>248</v>
      </c>
      <c r="K16" s="89" t="s">
        <v>161</v>
      </c>
      <c r="L16" s="89">
        <v>0</v>
      </c>
      <c r="M16" s="182">
        <v>0.1</v>
      </c>
      <c r="N16" s="182">
        <v>0.1</v>
      </c>
      <c r="O16" s="182">
        <v>0.1</v>
      </c>
      <c r="P16" s="182">
        <v>0.7</v>
      </c>
      <c r="Q16" s="185">
        <v>0</v>
      </c>
    </row>
    <row r="17" spans="2:17" ht="12.75" thickBot="1" x14ac:dyDescent="0.35">
      <c r="B17" s="120" t="s">
        <v>92</v>
      </c>
      <c r="C17" s="121">
        <v>920073</v>
      </c>
      <c r="D17" s="121">
        <v>920074</v>
      </c>
      <c r="E17" s="121">
        <v>920075</v>
      </c>
      <c r="F17" s="121">
        <v>920076</v>
      </c>
      <c r="G17" s="121">
        <v>920077</v>
      </c>
      <c r="H17" s="214" t="s">
        <v>246</v>
      </c>
      <c r="I17" s="214" t="s">
        <v>247</v>
      </c>
      <c r="J17" s="214" t="s">
        <v>248</v>
      </c>
      <c r="K17" s="121" t="s">
        <v>161</v>
      </c>
      <c r="L17" s="121" t="s">
        <v>104</v>
      </c>
      <c r="M17" s="186">
        <v>0</v>
      </c>
      <c r="N17" s="186">
        <v>0</v>
      </c>
      <c r="O17" s="186">
        <v>0</v>
      </c>
      <c r="P17" s="186">
        <v>0.5</v>
      </c>
      <c r="Q17" s="187">
        <v>0.5</v>
      </c>
    </row>
    <row r="18" spans="2:17" x14ac:dyDescent="0.3">
      <c r="B18" s="102" t="s">
        <v>214</v>
      </c>
      <c r="C18" s="103">
        <v>920078</v>
      </c>
      <c r="D18" s="103">
        <v>920079</v>
      </c>
      <c r="E18" s="103">
        <v>920080</v>
      </c>
      <c r="F18" s="103">
        <v>0</v>
      </c>
      <c r="G18" s="103">
        <v>0</v>
      </c>
      <c r="H18" s="103" t="s">
        <v>260</v>
      </c>
      <c r="I18" s="103" t="s">
        <v>261</v>
      </c>
      <c r="J18" s="103" t="s">
        <v>262</v>
      </c>
      <c r="K18" s="103">
        <v>0</v>
      </c>
      <c r="L18" s="103">
        <v>0</v>
      </c>
      <c r="M18" s="183">
        <v>0.5</v>
      </c>
      <c r="N18" s="183">
        <v>0.25</v>
      </c>
      <c r="O18" s="183">
        <v>0.25</v>
      </c>
      <c r="P18" s="183">
        <v>0</v>
      </c>
      <c r="Q18" s="184">
        <v>0</v>
      </c>
    </row>
    <row r="19" spans="2:17" x14ac:dyDescent="0.3">
      <c r="B19" s="118" t="s">
        <v>215</v>
      </c>
      <c r="C19" s="89">
        <v>920078</v>
      </c>
      <c r="D19" s="89">
        <v>920079</v>
      </c>
      <c r="E19" s="89">
        <v>920080</v>
      </c>
      <c r="F19" s="89">
        <v>0</v>
      </c>
      <c r="G19" s="89">
        <v>0</v>
      </c>
      <c r="H19" s="89" t="s">
        <v>260</v>
      </c>
      <c r="I19" s="89" t="s">
        <v>261</v>
      </c>
      <c r="J19" s="89" t="s">
        <v>262</v>
      </c>
      <c r="K19" s="89">
        <v>0</v>
      </c>
      <c r="L19" s="89">
        <v>0</v>
      </c>
      <c r="M19" s="182">
        <v>0.25</v>
      </c>
      <c r="N19" s="182">
        <v>0.5</v>
      </c>
      <c r="O19" s="182">
        <v>0.25</v>
      </c>
      <c r="P19" s="182">
        <v>0</v>
      </c>
      <c r="Q19" s="185">
        <v>0</v>
      </c>
    </row>
    <row r="20" spans="2:17" x14ac:dyDescent="0.3">
      <c r="B20" s="118" t="s">
        <v>216</v>
      </c>
      <c r="C20" s="89">
        <v>920078</v>
      </c>
      <c r="D20" s="89">
        <v>920079</v>
      </c>
      <c r="E20" s="89">
        <v>920080</v>
      </c>
      <c r="F20" s="89">
        <v>0</v>
      </c>
      <c r="G20" s="89">
        <v>0</v>
      </c>
      <c r="H20" s="89" t="s">
        <v>260</v>
      </c>
      <c r="I20" s="89" t="s">
        <v>261</v>
      </c>
      <c r="J20" s="89" t="s">
        <v>262</v>
      </c>
      <c r="K20" s="89">
        <v>0</v>
      </c>
      <c r="L20" s="89">
        <v>0</v>
      </c>
      <c r="M20" s="182">
        <v>0.25</v>
      </c>
      <c r="N20" s="182">
        <v>0.25</v>
      </c>
      <c r="O20" s="182">
        <v>0.5</v>
      </c>
      <c r="P20" s="182">
        <v>0</v>
      </c>
      <c r="Q20" s="185">
        <v>0</v>
      </c>
    </row>
    <row r="21" spans="2:17" x14ac:dyDescent="0.3">
      <c r="B21" s="118" t="s">
        <v>150</v>
      </c>
      <c r="C21" s="89">
        <v>920078</v>
      </c>
      <c r="D21" s="89">
        <v>920079</v>
      </c>
      <c r="E21" s="89">
        <v>920080</v>
      </c>
      <c r="F21" s="89">
        <v>920081</v>
      </c>
      <c r="G21" s="89">
        <v>0</v>
      </c>
      <c r="H21" s="213" t="s">
        <v>260</v>
      </c>
      <c r="I21" s="213" t="s">
        <v>261</v>
      </c>
      <c r="J21" s="213" t="s">
        <v>262</v>
      </c>
      <c r="K21" s="89" t="s">
        <v>162</v>
      </c>
      <c r="L21" s="89">
        <v>0</v>
      </c>
      <c r="M21" s="182">
        <v>0.1</v>
      </c>
      <c r="N21" s="182">
        <v>0.1</v>
      </c>
      <c r="O21" s="182">
        <v>0.1</v>
      </c>
      <c r="P21" s="182">
        <v>0.7</v>
      </c>
      <c r="Q21" s="185">
        <v>0</v>
      </c>
    </row>
    <row r="22" spans="2:17" ht="12.75" thickBot="1" x14ac:dyDescent="0.35">
      <c r="B22" s="120" t="s">
        <v>93</v>
      </c>
      <c r="C22" s="121">
        <v>920078</v>
      </c>
      <c r="D22" s="121">
        <v>920079</v>
      </c>
      <c r="E22" s="121">
        <v>920080</v>
      </c>
      <c r="F22" s="121">
        <v>920081</v>
      </c>
      <c r="G22" s="121">
        <v>920082</v>
      </c>
      <c r="H22" s="214" t="s">
        <v>260</v>
      </c>
      <c r="I22" s="214" t="s">
        <v>261</v>
      </c>
      <c r="J22" s="214" t="s">
        <v>262</v>
      </c>
      <c r="K22" s="121" t="s">
        <v>162</v>
      </c>
      <c r="L22" s="121" t="s">
        <v>105</v>
      </c>
      <c r="M22" s="186">
        <v>0</v>
      </c>
      <c r="N22" s="186">
        <v>0</v>
      </c>
      <c r="O22" s="186">
        <v>0</v>
      </c>
      <c r="P22" s="186">
        <v>0.5</v>
      </c>
      <c r="Q22" s="187">
        <v>0.5</v>
      </c>
    </row>
    <row r="23" spans="2:17" x14ac:dyDescent="0.3">
      <c r="B23" s="102" t="s">
        <v>217</v>
      </c>
      <c r="C23" s="103">
        <v>920083</v>
      </c>
      <c r="D23" s="103">
        <v>920084</v>
      </c>
      <c r="E23" s="103">
        <v>920085</v>
      </c>
      <c r="F23" s="103">
        <v>0</v>
      </c>
      <c r="G23" s="103">
        <v>0</v>
      </c>
      <c r="H23" s="103" t="s">
        <v>263</v>
      </c>
      <c r="I23" s="103" t="s">
        <v>264</v>
      </c>
      <c r="J23" s="103" t="s">
        <v>265</v>
      </c>
      <c r="K23" s="103">
        <v>0</v>
      </c>
      <c r="L23" s="103">
        <v>0</v>
      </c>
      <c r="M23" s="183">
        <v>0.5</v>
      </c>
      <c r="N23" s="183">
        <v>0.25</v>
      </c>
      <c r="O23" s="183">
        <v>0.25</v>
      </c>
      <c r="P23" s="183">
        <v>0</v>
      </c>
      <c r="Q23" s="184">
        <v>0</v>
      </c>
    </row>
    <row r="24" spans="2:17" x14ac:dyDescent="0.3">
      <c r="B24" s="118" t="s">
        <v>218</v>
      </c>
      <c r="C24" s="89">
        <v>920083</v>
      </c>
      <c r="D24" s="89">
        <v>920084</v>
      </c>
      <c r="E24" s="89">
        <v>920085</v>
      </c>
      <c r="F24" s="89">
        <v>0</v>
      </c>
      <c r="G24" s="89">
        <v>0</v>
      </c>
      <c r="H24" s="89" t="s">
        <v>263</v>
      </c>
      <c r="I24" s="89" t="s">
        <v>264</v>
      </c>
      <c r="J24" s="89" t="s">
        <v>265</v>
      </c>
      <c r="K24" s="89">
        <v>0</v>
      </c>
      <c r="L24" s="89">
        <v>0</v>
      </c>
      <c r="M24" s="182">
        <v>0.25</v>
      </c>
      <c r="N24" s="182">
        <v>0.5</v>
      </c>
      <c r="O24" s="182">
        <v>0.25</v>
      </c>
      <c r="P24" s="182">
        <v>0</v>
      </c>
      <c r="Q24" s="185">
        <v>0</v>
      </c>
    </row>
    <row r="25" spans="2:17" x14ac:dyDescent="0.3">
      <c r="B25" s="118" t="s">
        <v>219</v>
      </c>
      <c r="C25" s="89">
        <v>920083</v>
      </c>
      <c r="D25" s="89">
        <v>920084</v>
      </c>
      <c r="E25" s="89">
        <v>920085</v>
      </c>
      <c r="F25" s="89">
        <v>0</v>
      </c>
      <c r="G25" s="89">
        <v>0</v>
      </c>
      <c r="H25" s="89" t="s">
        <v>263</v>
      </c>
      <c r="I25" s="89" t="s">
        <v>264</v>
      </c>
      <c r="J25" s="89" t="s">
        <v>265</v>
      </c>
      <c r="K25" s="89">
        <v>0</v>
      </c>
      <c r="L25" s="89">
        <v>0</v>
      </c>
      <c r="M25" s="182">
        <v>0.25</v>
      </c>
      <c r="N25" s="182">
        <v>0.25</v>
      </c>
      <c r="O25" s="182">
        <v>0.5</v>
      </c>
      <c r="P25" s="182">
        <v>0</v>
      </c>
      <c r="Q25" s="185">
        <v>0</v>
      </c>
    </row>
    <row r="26" spans="2:17" x14ac:dyDescent="0.3">
      <c r="B26" s="118" t="s">
        <v>151</v>
      </c>
      <c r="C26" s="89">
        <v>920083</v>
      </c>
      <c r="D26" s="89">
        <v>920084</v>
      </c>
      <c r="E26" s="89">
        <v>920085</v>
      </c>
      <c r="F26" s="89">
        <v>920086</v>
      </c>
      <c r="G26" s="89">
        <v>0</v>
      </c>
      <c r="H26" s="213" t="s">
        <v>263</v>
      </c>
      <c r="I26" s="213" t="s">
        <v>264</v>
      </c>
      <c r="J26" s="213" t="s">
        <v>265</v>
      </c>
      <c r="K26" s="89" t="s">
        <v>266</v>
      </c>
      <c r="L26" s="89">
        <v>0</v>
      </c>
      <c r="M26" s="182">
        <v>0.1</v>
      </c>
      <c r="N26" s="182">
        <v>0.1</v>
      </c>
      <c r="O26" s="182">
        <v>0.1</v>
      </c>
      <c r="P26" s="182">
        <v>0.7</v>
      </c>
      <c r="Q26" s="185">
        <v>0</v>
      </c>
    </row>
    <row r="27" spans="2:17" ht="12.75" thickBot="1" x14ac:dyDescent="0.35">
      <c r="B27" s="120" t="s">
        <v>94</v>
      </c>
      <c r="C27" s="121">
        <v>920083</v>
      </c>
      <c r="D27" s="121">
        <v>920084</v>
      </c>
      <c r="E27" s="121">
        <v>920085</v>
      </c>
      <c r="F27" s="121">
        <v>920086</v>
      </c>
      <c r="G27" s="121">
        <v>920087</v>
      </c>
      <c r="H27" s="214" t="s">
        <v>263</v>
      </c>
      <c r="I27" s="214" t="s">
        <v>264</v>
      </c>
      <c r="J27" s="214" t="s">
        <v>265</v>
      </c>
      <c r="K27" s="121" t="s">
        <v>266</v>
      </c>
      <c r="L27" s="121" t="s">
        <v>106</v>
      </c>
      <c r="M27" s="186">
        <v>0</v>
      </c>
      <c r="N27" s="186">
        <v>0</v>
      </c>
      <c r="O27" s="186">
        <v>0</v>
      </c>
      <c r="P27" s="186">
        <v>0.5</v>
      </c>
      <c r="Q27" s="187">
        <v>0.5</v>
      </c>
    </row>
    <row r="28" spans="2:17" x14ac:dyDescent="0.3">
      <c r="B28" s="102" t="s">
        <v>220</v>
      </c>
      <c r="C28" s="103">
        <v>920088</v>
      </c>
      <c r="D28" s="103">
        <v>920089</v>
      </c>
      <c r="E28" s="103">
        <v>920090</v>
      </c>
      <c r="F28" s="103">
        <v>0</v>
      </c>
      <c r="G28" s="103">
        <v>0</v>
      </c>
      <c r="H28" s="103" t="s">
        <v>249</v>
      </c>
      <c r="I28" s="103" t="s">
        <v>250</v>
      </c>
      <c r="J28" s="103" t="s">
        <v>251</v>
      </c>
      <c r="K28" s="103">
        <v>0</v>
      </c>
      <c r="L28" s="103">
        <v>0</v>
      </c>
      <c r="M28" s="183">
        <v>0.5</v>
      </c>
      <c r="N28" s="183">
        <v>0.25</v>
      </c>
      <c r="O28" s="183">
        <v>0.25</v>
      </c>
      <c r="P28" s="183">
        <v>0</v>
      </c>
      <c r="Q28" s="184">
        <v>0</v>
      </c>
    </row>
    <row r="29" spans="2:17" x14ac:dyDescent="0.3">
      <c r="B29" s="118" t="s">
        <v>221</v>
      </c>
      <c r="C29" s="89">
        <v>920088</v>
      </c>
      <c r="D29" s="89">
        <v>920089</v>
      </c>
      <c r="E29" s="89">
        <v>920090</v>
      </c>
      <c r="F29" s="89">
        <v>0</v>
      </c>
      <c r="G29" s="89">
        <v>0</v>
      </c>
      <c r="H29" s="89" t="s">
        <v>249</v>
      </c>
      <c r="I29" s="89" t="s">
        <v>250</v>
      </c>
      <c r="J29" s="89" t="s">
        <v>251</v>
      </c>
      <c r="K29" s="89">
        <v>0</v>
      </c>
      <c r="L29" s="89">
        <v>0</v>
      </c>
      <c r="M29" s="182">
        <v>0.25</v>
      </c>
      <c r="N29" s="182">
        <v>0.5</v>
      </c>
      <c r="O29" s="182">
        <v>0.25</v>
      </c>
      <c r="P29" s="182">
        <v>0</v>
      </c>
      <c r="Q29" s="185">
        <v>0</v>
      </c>
    </row>
    <row r="30" spans="2:17" x14ac:dyDescent="0.3">
      <c r="B30" s="118" t="s">
        <v>222</v>
      </c>
      <c r="C30" s="89">
        <v>920088</v>
      </c>
      <c r="D30" s="89">
        <v>920089</v>
      </c>
      <c r="E30" s="89">
        <v>920090</v>
      </c>
      <c r="F30" s="89">
        <v>0</v>
      </c>
      <c r="G30" s="89">
        <v>0</v>
      </c>
      <c r="H30" s="89" t="s">
        <v>249</v>
      </c>
      <c r="I30" s="89" t="s">
        <v>250</v>
      </c>
      <c r="J30" s="89" t="s">
        <v>251</v>
      </c>
      <c r="K30" s="89">
        <v>0</v>
      </c>
      <c r="L30" s="89">
        <v>0</v>
      </c>
      <c r="M30" s="182">
        <v>0.25</v>
      </c>
      <c r="N30" s="182">
        <v>0.25</v>
      </c>
      <c r="O30" s="182">
        <v>0.5</v>
      </c>
      <c r="P30" s="182">
        <v>0</v>
      </c>
      <c r="Q30" s="185">
        <v>0</v>
      </c>
    </row>
    <row r="31" spans="2:17" x14ac:dyDescent="0.3">
      <c r="B31" s="118" t="s">
        <v>152</v>
      </c>
      <c r="C31" s="89">
        <v>920088</v>
      </c>
      <c r="D31" s="89">
        <v>920089</v>
      </c>
      <c r="E31" s="89">
        <v>920090</v>
      </c>
      <c r="F31" s="89">
        <v>920091</v>
      </c>
      <c r="G31" s="89">
        <v>0</v>
      </c>
      <c r="H31" s="213" t="s">
        <v>249</v>
      </c>
      <c r="I31" s="213" t="s">
        <v>250</v>
      </c>
      <c r="J31" s="213" t="s">
        <v>251</v>
      </c>
      <c r="K31" s="89" t="s">
        <v>252</v>
      </c>
      <c r="L31" s="89">
        <v>0</v>
      </c>
      <c r="M31" s="182">
        <v>0.1</v>
      </c>
      <c r="N31" s="182">
        <v>0.1</v>
      </c>
      <c r="O31" s="182">
        <v>0.1</v>
      </c>
      <c r="P31" s="182">
        <v>0.7</v>
      </c>
      <c r="Q31" s="185">
        <v>0</v>
      </c>
    </row>
    <row r="32" spans="2:17" ht="12.75" thickBot="1" x14ac:dyDescent="0.35">
      <c r="B32" s="120" t="s">
        <v>95</v>
      </c>
      <c r="C32" s="121">
        <v>920088</v>
      </c>
      <c r="D32" s="121">
        <v>920089</v>
      </c>
      <c r="E32" s="121">
        <v>920090</v>
      </c>
      <c r="F32" s="121">
        <v>920091</v>
      </c>
      <c r="G32" s="121">
        <v>920092</v>
      </c>
      <c r="H32" s="214" t="s">
        <v>249</v>
      </c>
      <c r="I32" s="214" t="s">
        <v>250</v>
      </c>
      <c r="J32" s="214" t="s">
        <v>251</v>
      </c>
      <c r="K32" s="121" t="s">
        <v>252</v>
      </c>
      <c r="L32" s="121" t="s">
        <v>107</v>
      </c>
      <c r="M32" s="186">
        <v>0</v>
      </c>
      <c r="N32" s="186">
        <v>0</v>
      </c>
      <c r="O32" s="186">
        <v>0</v>
      </c>
      <c r="P32" s="186">
        <v>0.5</v>
      </c>
      <c r="Q32" s="187">
        <v>0.5</v>
      </c>
    </row>
    <row r="33" spans="2:17" x14ac:dyDescent="0.3">
      <c r="B33" s="102" t="s">
        <v>223</v>
      </c>
      <c r="C33" s="103">
        <v>920093</v>
      </c>
      <c r="D33" s="103">
        <v>920094</v>
      </c>
      <c r="E33" s="103">
        <v>920095</v>
      </c>
      <c r="F33" s="103">
        <v>0</v>
      </c>
      <c r="G33" s="103">
        <v>0</v>
      </c>
      <c r="H33" s="103" t="s">
        <v>253</v>
      </c>
      <c r="I33" s="103" t="s">
        <v>254</v>
      </c>
      <c r="J33" s="103" t="s">
        <v>255</v>
      </c>
      <c r="K33" s="103">
        <v>0</v>
      </c>
      <c r="L33" s="103">
        <v>0</v>
      </c>
      <c r="M33" s="183">
        <v>0.5</v>
      </c>
      <c r="N33" s="183">
        <v>0.25</v>
      </c>
      <c r="O33" s="183">
        <v>0.25</v>
      </c>
      <c r="P33" s="183">
        <v>0</v>
      </c>
      <c r="Q33" s="184">
        <v>0</v>
      </c>
    </row>
    <row r="34" spans="2:17" x14ac:dyDescent="0.3">
      <c r="B34" s="118" t="s">
        <v>224</v>
      </c>
      <c r="C34" s="89">
        <v>920093</v>
      </c>
      <c r="D34" s="89">
        <v>920094</v>
      </c>
      <c r="E34" s="89">
        <v>920095</v>
      </c>
      <c r="F34" s="89">
        <v>0</v>
      </c>
      <c r="G34" s="89">
        <v>0</v>
      </c>
      <c r="H34" s="89" t="s">
        <v>253</v>
      </c>
      <c r="I34" s="89" t="s">
        <v>254</v>
      </c>
      <c r="J34" s="89" t="s">
        <v>255</v>
      </c>
      <c r="K34" s="89">
        <v>0</v>
      </c>
      <c r="L34" s="89">
        <v>0</v>
      </c>
      <c r="M34" s="182">
        <v>0.25</v>
      </c>
      <c r="N34" s="182">
        <v>0.5</v>
      </c>
      <c r="O34" s="182">
        <v>0.25</v>
      </c>
      <c r="P34" s="182">
        <v>0</v>
      </c>
      <c r="Q34" s="185">
        <v>0</v>
      </c>
    </row>
    <row r="35" spans="2:17" x14ac:dyDescent="0.3">
      <c r="B35" s="118" t="s">
        <v>225</v>
      </c>
      <c r="C35" s="89">
        <v>920093</v>
      </c>
      <c r="D35" s="89">
        <v>920094</v>
      </c>
      <c r="E35" s="89">
        <v>920095</v>
      </c>
      <c r="F35" s="89">
        <v>0</v>
      </c>
      <c r="G35" s="89">
        <v>0</v>
      </c>
      <c r="H35" s="89" t="s">
        <v>253</v>
      </c>
      <c r="I35" s="89" t="s">
        <v>254</v>
      </c>
      <c r="J35" s="89" t="s">
        <v>255</v>
      </c>
      <c r="K35" s="89">
        <v>0</v>
      </c>
      <c r="L35" s="89">
        <v>0</v>
      </c>
      <c r="M35" s="182">
        <v>0.25</v>
      </c>
      <c r="N35" s="182">
        <v>0.25</v>
      </c>
      <c r="O35" s="182">
        <v>0.5</v>
      </c>
      <c r="P35" s="182">
        <v>0</v>
      </c>
      <c r="Q35" s="185">
        <v>0</v>
      </c>
    </row>
    <row r="36" spans="2:17" x14ac:dyDescent="0.3">
      <c r="B36" s="118" t="s">
        <v>153</v>
      </c>
      <c r="C36" s="89">
        <v>920093</v>
      </c>
      <c r="D36" s="89">
        <v>920094</v>
      </c>
      <c r="E36" s="89">
        <v>920095</v>
      </c>
      <c r="F36" s="89">
        <v>920096</v>
      </c>
      <c r="G36" s="89">
        <v>0</v>
      </c>
      <c r="H36" s="213" t="s">
        <v>253</v>
      </c>
      <c r="I36" s="213" t="s">
        <v>254</v>
      </c>
      <c r="J36" s="213" t="s">
        <v>255</v>
      </c>
      <c r="K36" s="89" t="s">
        <v>165</v>
      </c>
      <c r="L36" s="89">
        <v>0</v>
      </c>
      <c r="M36" s="182">
        <v>0.1</v>
      </c>
      <c r="N36" s="182">
        <v>0.1</v>
      </c>
      <c r="O36" s="182">
        <v>0.1</v>
      </c>
      <c r="P36" s="182">
        <v>0.7</v>
      </c>
      <c r="Q36" s="185">
        <v>0</v>
      </c>
    </row>
    <row r="37" spans="2:17" ht="12.75" thickBot="1" x14ac:dyDescent="0.35">
      <c r="B37" s="120" t="s">
        <v>96</v>
      </c>
      <c r="C37" s="121">
        <v>920093</v>
      </c>
      <c r="D37" s="121">
        <v>920094</v>
      </c>
      <c r="E37" s="121">
        <v>920095</v>
      </c>
      <c r="F37" s="121">
        <v>920096</v>
      </c>
      <c r="G37" s="121">
        <v>920097</v>
      </c>
      <c r="H37" s="214" t="s">
        <v>253</v>
      </c>
      <c r="I37" s="214" t="s">
        <v>254</v>
      </c>
      <c r="J37" s="214" t="s">
        <v>255</v>
      </c>
      <c r="K37" s="121" t="s">
        <v>165</v>
      </c>
      <c r="L37" s="121" t="s">
        <v>108</v>
      </c>
      <c r="M37" s="186">
        <v>0</v>
      </c>
      <c r="N37" s="186">
        <v>0</v>
      </c>
      <c r="O37" s="186">
        <v>0</v>
      </c>
      <c r="P37" s="186">
        <v>0.5</v>
      </c>
      <c r="Q37" s="187">
        <v>0.5</v>
      </c>
    </row>
    <row r="38" spans="2:17" x14ac:dyDescent="0.3">
      <c r="B38" s="102" t="s">
        <v>226</v>
      </c>
      <c r="C38" s="103">
        <v>920098</v>
      </c>
      <c r="D38" s="103">
        <v>920099</v>
      </c>
      <c r="E38" s="103">
        <v>920100</v>
      </c>
      <c r="F38" s="103">
        <v>0</v>
      </c>
      <c r="G38" s="103">
        <v>0</v>
      </c>
      <c r="H38" s="103" t="s">
        <v>267</v>
      </c>
      <c r="I38" s="103" t="s">
        <v>268</v>
      </c>
      <c r="J38" s="103" t="s">
        <v>269</v>
      </c>
      <c r="K38" s="103">
        <v>0</v>
      </c>
      <c r="L38" s="103">
        <v>0</v>
      </c>
      <c r="M38" s="183">
        <v>0.5</v>
      </c>
      <c r="N38" s="183">
        <v>0.25</v>
      </c>
      <c r="O38" s="183">
        <v>0.25</v>
      </c>
      <c r="P38" s="183">
        <v>0</v>
      </c>
      <c r="Q38" s="184">
        <v>0</v>
      </c>
    </row>
    <row r="39" spans="2:17" x14ac:dyDescent="0.3">
      <c r="B39" s="118" t="s">
        <v>227</v>
      </c>
      <c r="C39" s="89">
        <v>920098</v>
      </c>
      <c r="D39" s="89">
        <v>920099</v>
      </c>
      <c r="E39" s="89">
        <v>920100</v>
      </c>
      <c r="F39" s="89">
        <v>0</v>
      </c>
      <c r="G39" s="89">
        <v>0</v>
      </c>
      <c r="H39" s="89" t="s">
        <v>267</v>
      </c>
      <c r="I39" s="89" t="s">
        <v>268</v>
      </c>
      <c r="J39" s="89" t="s">
        <v>269</v>
      </c>
      <c r="K39" s="89">
        <v>0</v>
      </c>
      <c r="L39" s="89">
        <v>0</v>
      </c>
      <c r="M39" s="182">
        <v>0.25</v>
      </c>
      <c r="N39" s="182">
        <v>0.5</v>
      </c>
      <c r="O39" s="182">
        <v>0.25</v>
      </c>
      <c r="P39" s="182">
        <v>0</v>
      </c>
      <c r="Q39" s="185">
        <v>0</v>
      </c>
    </row>
    <row r="40" spans="2:17" x14ac:dyDescent="0.3">
      <c r="B40" s="118" t="s">
        <v>228</v>
      </c>
      <c r="C40" s="89">
        <v>920098</v>
      </c>
      <c r="D40" s="89">
        <v>920099</v>
      </c>
      <c r="E40" s="89">
        <v>920100</v>
      </c>
      <c r="F40" s="89">
        <v>0</v>
      </c>
      <c r="G40" s="89">
        <v>0</v>
      </c>
      <c r="H40" s="89" t="s">
        <v>267</v>
      </c>
      <c r="I40" s="89" t="s">
        <v>268</v>
      </c>
      <c r="J40" s="89" t="s">
        <v>269</v>
      </c>
      <c r="K40" s="89">
        <v>0</v>
      </c>
      <c r="L40" s="89">
        <v>0</v>
      </c>
      <c r="M40" s="182">
        <v>0.25</v>
      </c>
      <c r="N40" s="182">
        <v>0.25</v>
      </c>
      <c r="O40" s="182">
        <v>0.5</v>
      </c>
      <c r="P40" s="182">
        <v>0</v>
      </c>
      <c r="Q40" s="185">
        <v>0</v>
      </c>
    </row>
    <row r="41" spans="2:17" x14ac:dyDescent="0.3">
      <c r="B41" s="118" t="s">
        <v>154</v>
      </c>
      <c r="C41" s="89">
        <v>920098</v>
      </c>
      <c r="D41" s="89">
        <v>920099</v>
      </c>
      <c r="E41" s="89">
        <v>920100</v>
      </c>
      <c r="F41" s="89">
        <v>920101</v>
      </c>
      <c r="G41" s="89">
        <v>0</v>
      </c>
      <c r="H41" s="213" t="s">
        <v>267</v>
      </c>
      <c r="I41" s="213" t="s">
        <v>268</v>
      </c>
      <c r="J41" s="213" t="s">
        <v>269</v>
      </c>
      <c r="K41" s="89" t="s">
        <v>270</v>
      </c>
      <c r="L41" s="89">
        <v>0</v>
      </c>
      <c r="M41" s="182">
        <v>0.1</v>
      </c>
      <c r="N41" s="182">
        <v>0.1</v>
      </c>
      <c r="O41" s="182">
        <v>0.1</v>
      </c>
      <c r="P41" s="182">
        <v>0.7</v>
      </c>
      <c r="Q41" s="185">
        <v>0</v>
      </c>
    </row>
    <row r="42" spans="2:17" ht="12.75" thickBot="1" x14ac:dyDescent="0.35">
      <c r="B42" s="120" t="s">
        <v>97</v>
      </c>
      <c r="C42" s="121">
        <v>920098</v>
      </c>
      <c r="D42" s="121">
        <v>920099</v>
      </c>
      <c r="E42" s="121">
        <v>920100</v>
      </c>
      <c r="F42" s="121">
        <v>920101</v>
      </c>
      <c r="G42" s="121">
        <v>920102</v>
      </c>
      <c r="H42" s="214" t="s">
        <v>267</v>
      </c>
      <c r="I42" s="214" t="s">
        <v>268</v>
      </c>
      <c r="J42" s="214" t="s">
        <v>269</v>
      </c>
      <c r="K42" s="121" t="s">
        <v>270</v>
      </c>
      <c r="L42" s="121" t="s">
        <v>109</v>
      </c>
      <c r="M42" s="186">
        <v>0</v>
      </c>
      <c r="N42" s="186">
        <v>0</v>
      </c>
      <c r="O42" s="186">
        <v>0</v>
      </c>
      <c r="P42" s="186">
        <v>0.5</v>
      </c>
      <c r="Q42" s="187">
        <v>0.5</v>
      </c>
    </row>
    <row r="43" spans="2:17" x14ac:dyDescent="0.3">
      <c r="B43" s="102" t="s">
        <v>229</v>
      </c>
      <c r="C43" s="103">
        <v>920103</v>
      </c>
      <c r="D43" s="103">
        <v>920104</v>
      </c>
      <c r="E43" s="103">
        <v>920105</v>
      </c>
      <c r="F43" s="103">
        <v>0</v>
      </c>
      <c r="G43" s="103">
        <v>0</v>
      </c>
      <c r="H43" s="103" t="s">
        <v>271</v>
      </c>
      <c r="I43" s="103" t="s">
        <v>272</v>
      </c>
      <c r="J43" s="103" t="s">
        <v>273</v>
      </c>
      <c r="K43" s="103">
        <v>0</v>
      </c>
      <c r="L43" s="103">
        <v>0</v>
      </c>
      <c r="M43" s="183">
        <v>0.5</v>
      </c>
      <c r="N43" s="183">
        <v>0.25</v>
      </c>
      <c r="O43" s="183">
        <v>0.25</v>
      </c>
      <c r="P43" s="183">
        <v>0</v>
      </c>
      <c r="Q43" s="184">
        <v>0</v>
      </c>
    </row>
    <row r="44" spans="2:17" x14ac:dyDescent="0.3">
      <c r="B44" s="118" t="s">
        <v>230</v>
      </c>
      <c r="C44" s="89">
        <v>920103</v>
      </c>
      <c r="D44" s="89">
        <v>920104</v>
      </c>
      <c r="E44" s="89">
        <v>920105</v>
      </c>
      <c r="F44" s="89">
        <v>0</v>
      </c>
      <c r="G44" s="89">
        <v>0</v>
      </c>
      <c r="H44" s="89" t="s">
        <v>271</v>
      </c>
      <c r="I44" s="89" t="s">
        <v>272</v>
      </c>
      <c r="J44" s="89" t="s">
        <v>273</v>
      </c>
      <c r="K44" s="89">
        <v>0</v>
      </c>
      <c r="L44" s="89">
        <v>0</v>
      </c>
      <c r="M44" s="182">
        <v>0.25</v>
      </c>
      <c r="N44" s="182">
        <v>0.5</v>
      </c>
      <c r="O44" s="182">
        <v>0.25</v>
      </c>
      <c r="P44" s="182">
        <v>0</v>
      </c>
      <c r="Q44" s="185">
        <v>0</v>
      </c>
    </row>
    <row r="45" spans="2:17" x14ac:dyDescent="0.3">
      <c r="B45" s="118" t="s">
        <v>231</v>
      </c>
      <c r="C45" s="89">
        <v>920103</v>
      </c>
      <c r="D45" s="89">
        <v>920104</v>
      </c>
      <c r="E45" s="89">
        <v>920105</v>
      </c>
      <c r="F45" s="89">
        <v>0</v>
      </c>
      <c r="G45" s="89">
        <v>0</v>
      </c>
      <c r="H45" s="89" t="s">
        <v>271</v>
      </c>
      <c r="I45" s="89" t="s">
        <v>272</v>
      </c>
      <c r="J45" s="89" t="s">
        <v>273</v>
      </c>
      <c r="K45" s="89">
        <v>0</v>
      </c>
      <c r="L45" s="89">
        <v>0</v>
      </c>
      <c r="M45" s="182">
        <v>0.25</v>
      </c>
      <c r="N45" s="182">
        <v>0.25</v>
      </c>
      <c r="O45" s="182">
        <v>0.5</v>
      </c>
      <c r="P45" s="182">
        <v>0</v>
      </c>
      <c r="Q45" s="185">
        <v>0</v>
      </c>
    </row>
    <row r="46" spans="2:17" x14ac:dyDescent="0.3">
      <c r="B46" s="118" t="s">
        <v>155</v>
      </c>
      <c r="C46" s="89">
        <v>920103</v>
      </c>
      <c r="D46" s="89">
        <v>920104</v>
      </c>
      <c r="E46" s="89">
        <v>920105</v>
      </c>
      <c r="F46" s="89">
        <v>920106</v>
      </c>
      <c r="G46" s="89">
        <v>0</v>
      </c>
      <c r="H46" s="213" t="s">
        <v>271</v>
      </c>
      <c r="I46" s="213" t="s">
        <v>272</v>
      </c>
      <c r="J46" s="213" t="s">
        <v>273</v>
      </c>
      <c r="K46" s="89" t="s">
        <v>167</v>
      </c>
      <c r="L46" s="89">
        <v>0</v>
      </c>
      <c r="M46" s="182">
        <v>0.1</v>
      </c>
      <c r="N46" s="182">
        <v>0.1</v>
      </c>
      <c r="O46" s="182">
        <v>0.1</v>
      </c>
      <c r="P46" s="182">
        <v>0.7</v>
      </c>
      <c r="Q46" s="185">
        <v>0</v>
      </c>
    </row>
    <row r="47" spans="2:17" ht="12.75" thickBot="1" x14ac:dyDescent="0.35">
      <c r="B47" s="120" t="s">
        <v>98</v>
      </c>
      <c r="C47" s="121">
        <v>920103</v>
      </c>
      <c r="D47" s="121">
        <v>920104</v>
      </c>
      <c r="E47" s="121">
        <v>920105</v>
      </c>
      <c r="F47" s="121">
        <v>920106</v>
      </c>
      <c r="G47" s="121">
        <v>920107</v>
      </c>
      <c r="H47" s="214" t="s">
        <v>271</v>
      </c>
      <c r="I47" s="214" t="s">
        <v>272</v>
      </c>
      <c r="J47" s="214" t="s">
        <v>273</v>
      </c>
      <c r="K47" s="121" t="s">
        <v>167</v>
      </c>
      <c r="L47" s="121" t="s">
        <v>110</v>
      </c>
      <c r="M47" s="186">
        <v>0</v>
      </c>
      <c r="N47" s="186">
        <v>0</v>
      </c>
      <c r="O47" s="186">
        <v>0</v>
      </c>
      <c r="P47" s="186">
        <v>0.5</v>
      </c>
      <c r="Q47" s="187">
        <v>0.5</v>
      </c>
    </row>
    <row r="48" spans="2:17" x14ac:dyDescent="0.3">
      <c r="B48" s="102" t="s">
        <v>232</v>
      </c>
      <c r="C48" s="103">
        <v>920108</v>
      </c>
      <c r="D48" s="103">
        <v>920109</v>
      </c>
      <c r="E48" s="103">
        <v>920110</v>
      </c>
      <c r="F48" s="103">
        <v>0</v>
      </c>
      <c r="G48" s="103">
        <v>0</v>
      </c>
      <c r="H48" s="103" t="s">
        <v>274</v>
      </c>
      <c r="I48" s="103" t="s">
        <v>275</v>
      </c>
      <c r="J48" s="103" t="s">
        <v>276</v>
      </c>
      <c r="K48" s="103">
        <v>0</v>
      </c>
      <c r="L48" s="103">
        <v>0</v>
      </c>
      <c r="M48" s="183">
        <v>0.5</v>
      </c>
      <c r="N48" s="183">
        <v>0.25</v>
      </c>
      <c r="O48" s="183">
        <v>0.25</v>
      </c>
      <c r="P48" s="183">
        <v>0</v>
      </c>
      <c r="Q48" s="184">
        <v>0</v>
      </c>
    </row>
    <row r="49" spans="2:17" x14ac:dyDescent="0.3">
      <c r="B49" s="118" t="s">
        <v>233</v>
      </c>
      <c r="C49" s="89">
        <v>920108</v>
      </c>
      <c r="D49" s="89">
        <v>920109</v>
      </c>
      <c r="E49" s="89">
        <v>920110</v>
      </c>
      <c r="F49" s="89">
        <v>0</v>
      </c>
      <c r="G49" s="89">
        <v>0</v>
      </c>
      <c r="H49" s="89" t="s">
        <v>274</v>
      </c>
      <c r="I49" s="89" t="s">
        <v>275</v>
      </c>
      <c r="J49" s="89" t="s">
        <v>276</v>
      </c>
      <c r="K49" s="89">
        <v>0</v>
      </c>
      <c r="L49" s="89">
        <v>0</v>
      </c>
      <c r="M49" s="182">
        <v>0.25</v>
      </c>
      <c r="N49" s="182">
        <v>0.5</v>
      </c>
      <c r="O49" s="182">
        <v>0.25</v>
      </c>
      <c r="P49" s="182">
        <v>0</v>
      </c>
      <c r="Q49" s="185">
        <v>0</v>
      </c>
    </row>
    <row r="50" spans="2:17" x14ac:dyDescent="0.3">
      <c r="B50" s="118" t="s">
        <v>234</v>
      </c>
      <c r="C50" s="89">
        <v>920108</v>
      </c>
      <c r="D50" s="89">
        <v>920109</v>
      </c>
      <c r="E50" s="89">
        <v>920110</v>
      </c>
      <c r="F50" s="89">
        <v>0</v>
      </c>
      <c r="G50" s="89">
        <v>0</v>
      </c>
      <c r="H50" s="89" t="s">
        <v>274</v>
      </c>
      <c r="I50" s="89" t="s">
        <v>275</v>
      </c>
      <c r="J50" s="89" t="s">
        <v>276</v>
      </c>
      <c r="K50" s="89">
        <v>0</v>
      </c>
      <c r="L50" s="89">
        <v>0</v>
      </c>
      <c r="M50" s="182">
        <v>0.25</v>
      </c>
      <c r="N50" s="182">
        <v>0.25</v>
      </c>
      <c r="O50" s="182">
        <v>0.5</v>
      </c>
      <c r="P50" s="182">
        <v>0</v>
      </c>
      <c r="Q50" s="185">
        <v>0</v>
      </c>
    </row>
    <row r="51" spans="2:17" x14ac:dyDescent="0.3">
      <c r="B51" s="118" t="s">
        <v>156</v>
      </c>
      <c r="C51" s="89">
        <v>920108</v>
      </c>
      <c r="D51" s="89">
        <v>920109</v>
      </c>
      <c r="E51" s="89">
        <v>920110</v>
      </c>
      <c r="F51" s="89">
        <v>920111</v>
      </c>
      <c r="G51" s="89">
        <v>0</v>
      </c>
      <c r="H51" s="213" t="s">
        <v>274</v>
      </c>
      <c r="I51" s="213" t="s">
        <v>275</v>
      </c>
      <c r="J51" s="213" t="s">
        <v>276</v>
      </c>
      <c r="K51" s="89" t="s">
        <v>168</v>
      </c>
      <c r="L51" s="89">
        <v>0</v>
      </c>
      <c r="M51" s="182">
        <v>0.1</v>
      </c>
      <c r="N51" s="182">
        <v>0.1</v>
      </c>
      <c r="O51" s="182">
        <v>0.1</v>
      </c>
      <c r="P51" s="182">
        <v>0.7</v>
      </c>
      <c r="Q51" s="185">
        <v>0</v>
      </c>
    </row>
    <row r="52" spans="2:17" ht="12.75" thickBot="1" x14ac:dyDescent="0.35">
      <c r="B52" s="120" t="s">
        <v>99</v>
      </c>
      <c r="C52" s="121">
        <v>920108</v>
      </c>
      <c r="D52" s="121">
        <v>920109</v>
      </c>
      <c r="E52" s="121">
        <v>920110</v>
      </c>
      <c r="F52" s="121">
        <v>920111</v>
      </c>
      <c r="G52" s="121">
        <v>920112</v>
      </c>
      <c r="H52" s="214" t="s">
        <v>274</v>
      </c>
      <c r="I52" s="214" t="s">
        <v>275</v>
      </c>
      <c r="J52" s="214" t="s">
        <v>276</v>
      </c>
      <c r="K52" s="121" t="s">
        <v>168</v>
      </c>
      <c r="L52" s="121" t="s">
        <v>111</v>
      </c>
      <c r="M52" s="186">
        <v>0</v>
      </c>
      <c r="N52" s="186">
        <v>0</v>
      </c>
      <c r="O52" s="186">
        <v>0</v>
      </c>
      <c r="P52" s="186">
        <v>0.5</v>
      </c>
      <c r="Q52" s="187">
        <v>0.5</v>
      </c>
    </row>
    <row r="53" spans="2:17" x14ac:dyDescent="0.3">
      <c r="B53" s="102" t="s">
        <v>235</v>
      </c>
      <c r="C53" s="103">
        <v>920113</v>
      </c>
      <c r="D53" s="103">
        <v>920114</v>
      </c>
      <c r="E53" s="103">
        <v>920115</v>
      </c>
      <c r="F53" s="103">
        <v>0</v>
      </c>
      <c r="G53" s="103">
        <v>0</v>
      </c>
      <c r="H53" s="103" t="s">
        <v>277</v>
      </c>
      <c r="I53" s="103" t="s">
        <v>278</v>
      </c>
      <c r="J53" s="103" t="s">
        <v>279</v>
      </c>
      <c r="K53" s="103">
        <v>0</v>
      </c>
      <c r="L53" s="103">
        <v>0</v>
      </c>
      <c r="M53" s="183">
        <v>0.5</v>
      </c>
      <c r="N53" s="183">
        <v>0.25</v>
      </c>
      <c r="O53" s="183">
        <v>0.25</v>
      </c>
      <c r="P53" s="183">
        <v>0</v>
      </c>
      <c r="Q53" s="184">
        <v>0</v>
      </c>
    </row>
    <row r="54" spans="2:17" x14ac:dyDescent="0.3">
      <c r="B54" s="118" t="s">
        <v>236</v>
      </c>
      <c r="C54" s="89">
        <v>920113</v>
      </c>
      <c r="D54" s="89">
        <v>920114</v>
      </c>
      <c r="E54" s="89">
        <v>920115</v>
      </c>
      <c r="F54" s="89">
        <v>0</v>
      </c>
      <c r="G54" s="89">
        <v>0</v>
      </c>
      <c r="H54" s="89" t="s">
        <v>277</v>
      </c>
      <c r="I54" s="89" t="s">
        <v>278</v>
      </c>
      <c r="J54" s="89" t="s">
        <v>279</v>
      </c>
      <c r="K54" s="89">
        <v>0</v>
      </c>
      <c r="L54" s="89">
        <v>0</v>
      </c>
      <c r="M54" s="182">
        <v>0.25</v>
      </c>
      <c r="N54" s="182">
        <v>0.5</v>
      </c>
      <c r="O54" s="182">
        <v>0.25</v>
      </c>
      <c r="P54" s="182">
        <v>0</v>
      </c>
      <c r="Q54" s="185">
        <v>0</v>
      </c>
    </row>
    <row r="55" spans="2:17" x14ac:dyDescent="0.3">
      <c r="B55" s="118" t="s">
        <v>237</v>
      </c>
      <c r="C55" s="89">
        <v>920113</v>
      </c>
      <c r="D55" s="89">
        <v>920114</v>
      </c>
      <c r="E55" s="89">
        <v>920115</v>
      </c>
      <c r="F55" s="89">
        <v>0</v>
      </c>
      <c r="G55" s="89">
        <v>0</v>
      </c>
      <c r="H55" s="89" t="s">
        <v>277</v>
      </c>
      <c r="I55" s="89" t="s">
        <v>278</v>
      </c>
      <c r="J55" s="89" t="s">
        <v>279</v>
      </c>
      <c r="K55" s="89">
        <v>0</v>
      </c>
      <c r="L55" s="89">
        <v>0</v>
      </c>
      <c r="M55" s="182">
        <v>0.25</v>
      </c>
      <c r="N55" s="182">
        <v>0.25</v>
      </c>
      <c r="O55" s="182">
        <v>0.5</v>
      </c>
      <c r="P55" s="182">
        <v>0</v>
      </c>
      <c r="Q55" s="185">
        <v>0</v>
      </c>
    </row>
    <row r="56" spans="2:17" x14ac:dyDescent="0.3">
      <c r="B56" s="118" t="s">
        <v>157</v>
      </c>
      <c r="C56" s="89">
        <v>920113</v>
      </c>
      <c r="D56" s="89">
        <v>920114</v>
      </c>
      <c r="E56" s="89">
        <v>920115</v>
      </c>
      <c r="F56" s="89">
        <v>920116</v>
      </c>
      <c r="G56" s="89">
        <v>0</v>
      </c>
      <c r="H56" s="213" t="s">
        <v>277</v>
      </c>
      <c r="I56" s="213" t="s">
        <v>278</v>
      </c>
      <c r="J56" s="213" t="s">
        <v>279</v>
      </c>
      <c r="K56" s="89" t="s">
        <v>169</v>
      </c>
      <c r="L56" s="89">
        <v>0</v>
      </c>
      <c r="M56" s="182">
        <v>0.1</v>
      </c>
      <c r="N56" s="182">
        <v>0.1</v>
      </c>
      <c r="O56" s="182">
        <v>0.1</v>
      </c>
      <c r="P56" s="182">
        <v>0.7</v>
      </c>
      <c r="Q56" s="185">
        <v>0</v>
      </c>
    </row>
    <row r="57" spans="2:17" ht="12.75" thickBot="1" x14ac:dyDescent="0.35">
      <c r="B57" s="120" t="s">
        <v>100</v>
      </c>
      <c r="C57" s="121">
        <v>920113</v>
      </c>
      <c r="D57" s="121">
        <v>920114</v>
      </c>
      <c r="E57" s="121">
        <v>920115</v>
      </c>
      <c r="F57" s="121">
        <v>920116</v>
      </c>
      <c r="G57" s="121">
        <v>920117</v>
      </c>
      <c r="H57" s="214" t="s">
        <v>277</v>
      </c>
      <c r="I57" s="214" t="s">
        <v>278</v>
      </c>
      <c r="J57" s="214" t="s">
        <v>279</v>
      </c>
      <c r="K57" s="121" t="s">
        <v>169</v>
      </c>
      <c r="L57" s="121" t="s">
        <v>112</v>
      </c>
      <c r="M57" s="186">
        <v>0</v>
      </c>
      <c r="N57" s="186">
        <v>0</v>
      </c>
      <c r="O57" s="186">
        <v>0</v>
      </c>
      <c r="P57" s="186">
        <v>0.5</v>
      </c>
      <c r="Q57" s="187">
        <v>0.5</v>
      </c>
    </row>
    <row r="58" spans="2:17" x14ac:dyDescent="0.3">
      <c r="B58" s="102" t="s">
        <v>238</v>
      </c>
      <c r="C58" s="103">
        <v>920118</v>
      </c>
      <c r="D58" s="103">
        <v>920119</v>
      </c>
      <c r="E58" s="103">
        <v>920120</v>
      </c>
      <c r="F58" s="103">
        <v>0</v>
      </c>
      <c r="G58" s="103">
        <v>0</v>
      </c>
      <c r="H58" s="103" t="s">
        <v>256</v>
      </c>
      <c r="I58" s="103" t="s">
        <v>257</v>
      </c>
      <c r="J58" s="103" t="s">
        <v>258</v>
      </c>
      <c r="K58" s="103">
        <v>0</v>
      </c>
      <c r="L58" s="103">
        <v>0</v>
      </c>
      <c r="M58" s="183">
        <v>0.5</v>
      </c>
      <c r="N58" s="183">
        <v>0.25</v>
      </c>
      <c r="O58" s="183">
        <v>0.25</v>
      </c>
      <c r="P58" s="183">
        <v>0</v>
      </c>
      <c r="Q58" s="184">
        <v>0</v>
      </c>
    </row>
    <row r="59" spans="2:17" x14ac:dyDescent="0.3">
      <c r="B59" s="118" t="s">
        <v>239</v>
      </c>
      <c r="C59" s="89">
        <v>920118</v>
      </c>
      <c r="D59" s="89">
        <v>920119</v>
      </c>
      <c r="E59" s="89">
        <v>920120</v>
      </c>
      <c r="F59" s="89">
        <v>0</v>
      </c>
      <c r="G59" s="89">
        <v>0</v>
      </c>
      <c r="H59" s="89" t="s">
        <v>256</v>
      </c>
      <c r="I59" s="89" t="s">
        <v>257</v>
      </c>
      <c r="J59" s="89" t="s">
        <v>258</v>
      </c>
      <c r="K59" s="89">
        <v>0</v>
      </c>
      <c r="L59" s="89">
        <v>0</v>
      </c>
      <c r="M59" s="182">
        <v>0.25</v>
      </c>
      <c r="N59" s="182">
        <v>0.5</v>
      </c>
      <c r="O59" s="182">
        <v>0.25</v>
      </c>
      <c r="P59" s="182">
        <v>0</v>
      </c>
      <c r="Q59" s="185">
        <v>0</v>
      </c>
    </row>
    <row r="60" spans="2:17" x14ac:dyDescent="0.3">
      <c r="B60" s="118" t="s">
        <v>240</v>
      </c>
      <c r="C60" s="89">
        <v>920118</v>
      </c>
      <c r="D60" s="89">
        <v>920119</v>
      </c>
      <c r="E60" s="89">
        <v>920120</v>
      </c>
      <c r="F60" s="89">
        <v>0</v>
      </c>
      <c r="G60" s="89">
        <v>0</v>
      </c>
      <c r="H60" s="89" t="s">
        <v>256</v>
      </c>
      <c r="I60" s="89" t="s">
        <v>257</v>
      </c>
      <c r="J60" s="89" t="s">
        <v>258</v>
      </c>
      <c r="K60" s="89">
        <v>0</v>
      </c>
      <c r="L60" s="89">
        <v>0</v>
      </c>
      <c r="M60" s="182">
        <v>0.25</v>
      </c>
      <c r="N60" s="182">
        <v>0.25</v>
      </c>
      <c r="O60" s="182">
        <v>0.5</v>
      </c>
      <c r="P60" s="182">
        <v>0</v>
      </c>
      <c r="Q60" s="185">
        <v>0</v>
      </c>
    </row>
    <row r="61" spans="2:17" x14ac:dyDescent="0.3">
      <c r="B61" s="118" t="s">
        <v>158</v>
      </c>
      <c r="C61" s="89">
        <v>920118</v>
      </c>
      <c r="D61" s="89">
        <v>920119</v>
      </c>
      <c r="E61" s="89">
        <v>920120</v>
      </c>
      <c r="F61" s="89">
        <v>920121</v>
      </c>
      <c r="G61" s="89">
        <v>0</v>
      </c>
      <c r="H61" s="213" t="s">
        <v>256</v>
      </c>
      <c r="I61" s="213" t="s">
        <v>257</v>
      </c>
      <c r="J61" s="213" t="s">
        <v>258</v>
      </c>
      <c r="K61" s="89" t="s">
        <v>170</v>
      </c>
      <c r="L61" s="89">
        <v>0</v>
      </c>
      <c r="M61" s="182">
        <v>0.1</v>
      </c>
      <c r="N61" s="182">
        <v>0.1</v>
      </c>
      <c r="O61" s="182">
        <v>0.1</v>
      </c>
      <c r="P61" s="182">
        <v>0.7</v>
      </c>
      <c r="Q61" s="185">
        <v>0</v>
      </c>
    </row>
    <row r="62" spans="2:17" ht="12.75" thickBot="1" x14ac:dyDescent="0.35">
      <c r="B62" s="127" t="s">
        <v>101</v>
      </c>
      <c r="C62" s="90">
        <v>920118</v>
      </c>
      <c r="D62" s="90">
        <v>920119</v>
      </c>
      <c r="E62" s="90">
        <v>920120</v>
      </c>
      <c r="F62" s="90">
        <v>920121</v>
      </c>
      <c r="G62" s="90">
        <v>920122</v>
      </c>
      <c r="H62" s="214" t="s">
        <v>256</v>
      </c>
      <c r="I62" s="214" t="s">
        <v>257</v>
      </c>
      <c r="J62" s="214" t="s">
        <v>258</v>
      </c>
      <c r="K62" s="90" t="s">
        <v>170</v>
      </c>
      <c r="L62" s="90" t="s">
        <v>113</v>
      </c>
      <c r="M62" s="186">
        <v>0</v>
      </c>
      <c r="N62" s="186">
        <v>0</v>
      </c>
      <c r="O62" s="186">
        <v>0</v>
      </c>
      <c r="P62" s="186">
        <v>0.5</v>
      </c>
      <c r="Q62" s="187">
        <v>0.5</v>
      </c>
    </row>
    <row r="63" spans="2:17" x14ac:dyDescent="0.3">
      <c r="B63" s="102" t="s">
        <v>304</v>
      </c>
      <c r="C63" s="103">
        <v>930001</v>
      </c>
      <c r="D63" s="103">
        <v>0</v>
      </c>
      <c r="E63" s="103">
        <v>0</v>
      </c>
      <c r="F63" s="103">
        <v>0</v>
      </c>
      <c r="G63" s="103">
        <v>0</v>
      </c>
      <c r="H63" s="103" t="s">
        <v>310</v>
      </c>
      <c r="I63" s="103">
        <v>0</v>
      </c>
      <c r="J63" s="103">
        <v>0</v>
      </c>
      <c r="K63" s="103">
        <v>0</v>
      </c>
      <c r="L63" s="103">
        <v>0</v>
      </c>
      <c r="M63" s="183">
        <v>1</v>
      </c>
      <c r="N63" s="183">
        <v>0</v>
      </c>
      <c r="O63" s="183">
        <v>0</v>
      </c>
      <c r="P63" s="183">
        <v>0</v>
      </c>
      <c r="Q63" s="184">
        <v>0</v>
      </c>
    </row>
    <row r="64" spans="2:17" x14ac:dyDescent="0.3">
      <c r="B64" s="118" t="s">
        <v>305</v>
      </c>
      <c r="C64" s="89">
        <v>930002</v>
      </c>
      <c r="D64" s="89">
        <v>0</v>
      </c>
      <c r="E64" s="89">
        <v>0</v>
      </c>
      <c r="F64" s="89">
        <v>0</v>
      </c>
      <c r="G64" s="89">
        <v>0</v>
      </c>
      <c r="H64" s="89" t="s">
        <v>321</v>
      </c>
      <c r="I64" s="89">
        <v>0</v>
      </c>
      <c r="J64" s="89">
        <v>0</v>
      </c>
      <c r="K64" s="89">
        <v>0</v>
      </c>
      <c r="L64" s="89">
        <v>0</v>
      </c>
      <c r="M64" s="182">
        <v>1</v>
      </c>
      <c r="N64" s="182">
        <v>0</v>
      </c>
      <c r="O64" s="182">
        <v>0</v>
      </c>
      <c r="P64" s="182">
        <v>0</v>
      </c>
      <c r="Q64" s="185">
        <v>0</v>
      </c>
    </row>
    <row r="65" spans="2:17" x14ac:dyDescent="0.3">
      <c r="B65" s="118" t="s">
        <v>315</v>
      </c>
      <c r="C65" s="89">
        <v>930003</v>
      </c>
      <c r="D65" s="89">
        <v>0</v>
      </c>
      <c r="E65" s="89">
        <v>0</v>
      </c>
      <c r="F65" s="89">
        <v>0</v>
      </c>
      <c r="G65" s="89">
        <v>0</v>
      </c>
      <c r="H65" s="89" t="s">
        <v>322</v>
      </c>
      <c r="I65" s="89">
        <v>0</v>
      </c>
      <c r="J65" s="89">
        <v>0</v>
      </c>
      <c r="K65" s="89">
        <v>0</v>
      </c>
      <c r="L65" s="89">
        <v>0</v>
      </c>
      <c r="M65" s="182">
        <v>1</v>
      </c>
      <c r="N65" s="182">
        <v>0</v>
      </c>
      <c r="O65" s="182">
        <v>0</v>
      </c>
      <c r="P65" s="182">
        <v>0</v>
      </c>
      <c r="Q65" s="185">
        <v>0</v>
      </c>
    </row>
    <row r="66" spans="2:17" x14ac:dyDescent="0.3">
      <c r="B66" s="118" t="s">
        <v>306</v>
      </c>
      <c r="C66" s="89">
        <v>930004</v>
      </c>
      <c r="D66" s="89">
        <v>0</v>
      </c>
      <c r="E66" s="89">
        <v>0</v>
      </c>
      <c r="F66" s="89">
        <v>0</v>
      </c>
      <c r="G66" s="89">
        <v>0</v>
      </c>
      <c r="H66" s="89" t="s">
        <v>323</v>
      </c>
      <c r="I66" s="89">
        <v>0</v>
      </c>
      <c r="J66" s="89">
        <v>0</v>
      </c>
      <c r="K66" s="89">
        <v>0</v>
      </c>
      <c r="L66" s="89">
        <v>0</v>
      </c>
      <c r="M66" s="182">
        <v>1</v>
      </c>
      <c r="N66" s="182">
        <v>0</v>
      </c>
      <c r="O66" s="182">
        <v>0</v>
      </c>
      <c r="P66" s="182">
        <v>0</v>
      </c>
      <c r="Q66" s="185">
        <v>0</v>
      </c>
    </row>
    <row r="67" spans="2:17" x14ac:dyDescent="0.3">
      <c r="B67" s="118" t="s">
        <v>307</v>
      </c>
      <c r="C67" s="89">
        <v>930005</v>
      </c>
      <c r="D67" s="89">
        <v>0</v>
      </c>
      <c r="E67" s="89">
        <v>0</v>
      </c>
      <c r="F67" s="89">
        <v>0</v>
      </c>
      <c r="G67" s="89">
        <v>0</v>
      </c>
      <c r="H67" s="89" t="s">
        <v>324</v>
      </c>
      <c r="I67" s="89">
        <v>0</v>
      </c>
      <c r="J67" s="89">
        <v>0</v>
      </c>
      <c r="K67" s="89">
        <v>0</v>
      </c>
      <c r="L67" s="89">
        <v>0</v>
      </c>
      <c r="M67" s="182">
        <v>1</v>
      </c>
      <c r="N67" s="182">
        <v>0</v>
      </c>
      <c r="O67" s="182">
        <v>0</v>
      </c>
      <c r="P67" s="182">
        <v>0</v>
      </c>
      <c r="Q67" s="185">
        <v>0</v>
      </c>
    </row>
    <row r="68" spans="2:17" x14ac:dyDescent="0.3">
      <c r="B68" s="118" t="s">
        <v>316</v>
      </c>
      <c r="C68" s="89">
        <v>930006</v>
      </c>
      <c r="D68" s="89">
        <v>0</v>
      </c>
      <c r="E68" s="89">
        <v>0</v>
      </c>
      <c r="F68" s="89">
        <v>0</v>
      </c>
      <c r="G68" s="89">
        <v>0</v>
      </c>
      <c r="H68" s="89" t="s">
        <v>325</v>
      </c>
      <c r="I68" s="89">
        <v>0</v>
      </c>
      <c r="J68" s="89">
        <v>0</v>
      </c>
      <c r="K68" s="89">
        <v>0</v>
      </c>
      <c r="L68" s="89">
        <v>0</v>
      </c>
      <c r="M68" s="182">
        <v>1</v>
      </c>
      <c r="N68" s="182">
        <v>0</v>
      </c>
      <c r="O68" s="182">
        <v>0</v>
      </c>
      <c r="P68" s="182">
        <v>0</v>
      </c>
      <c r="Q68" s="185">
        <v>0</v>
      </c>
    </row>
    <row r="69" spans="2:17" x14ac:dyDescent="0.3">
      <c r="B69" s="118" t="s">
        <v>317</v>
      </c>
      <c r="C69" s="89">
        <v>930007</v>
      </c>
      <c r="D69" s="89">
        <v>0</v>
      </c>
      <c r="E69" s="89">
        <v>0</v>
      </c>
      <c r="F69" s="89">
        <v>0</v>
      </c>
      <c r="G69" s="89">
        <v>0</v>
      </c>
      <c r="H69" s="89" t="s">
        <v>326</v>
      </c>
      <c r="I69" s="89">
        <v>0</v>
      </c>
      <c r="J69" s="89">
        <v>0</v>
      </c>
      <c r="K69" s="89">
        <v>0</v>
      </c>
      <c r="L69" s="89">
        <v>0</v>
      </c>
      <c r="M69" s="182">
        <v>1</v>
      </c>
      <c r="N69" s="182">
        <v>0</v>
      </c>
      <c r="O69" s="182">
        <v>0</v>
      </c>
      <c r="P69" s="182">
        <v>0</v>
      </c>
      <c r="Q69" s="185">
        <v>0</v>
      </c>
    </row>
    <row r="70" spans="2:17" x14ac:dyDescent="0.3">
      <c r="B70" s="118" t="s">
        <v>318</v>
      </c>
      <c r="C70" s="89">
        <v>930008</v>
      </c>
      <c r="D70" s="89">
        <v>0</v>
      </c>
      <c r="E70" s="89">
        <v>0</v>
      </c>
      <c r="F70" s="89">
        <v>0</v>
      </c>
      <c r="G70" s="89">
        <v>0</v>
      </c>
      <c r="H70" s="89" t="s">
        <v>327</v>
      </c>
      <c r="I70" s="89">
        <v>0</v>
      </c>
      <c r="J70" s="89">
        <v>0</v>
      </c>
      <c r="K70" s="89">
        <v>0</v>
      </c>
      <c r="L70" s="89">
        <v>0</v>
      </c>
      <c r="M70" s="182">
        <v>1</v>
      </c>
      <c r="N70" s="182">
        <v>0</v>
      </c>
      <c r="O70" s="182">
        <v>0</v>
      </c>
      <c r="P70" s="182">
        <v>0</v>
      </c>
      <c r="Q70" s="185">
        <v>0</v>
      </c>
    </row>
    <row r="71" spans="2:17" x14ac:dyDescent="0.3">
      <c r="B71" s="118" t="s">
        <v>319</v>
      </c>
      <c r="C71" s="89">
        <v>930009</v>
      </c>
      <c r="D71" s="89">
        <v>0</v>
      </c>
      <c r="E71" s="89">
        <v>0</v>
      </c>
      <c r="F71" s="89">
        <v>0</v>
      </c>
      <c r="G71" s="89">
        <v>0</v>
      </c>
      <c r="H71" s="89" t="s">
        <v>311</v>
      </c>
      <c r="I71" s="89">
        <v>0</v>
      </c>
      <c r="J71" s="89">
        <v>0</v>
      </c>
      <c r="K71" s="89">
        <v>0</v>
      </c>
      <c r="L71" s="89">
        <v>0</v>
      </c>
      <c r="M71" s="182">
        <v>1</v>
      </c>
      <c r="N71" s="182">
        <v>0</v>
      </c>
      <c r="O71" s="182">
        <v>0</v>
      </c>
      <c r="P71" s="182">
        <v>0</v>
      </c>
      <c r="Q71" s="185">
        <v>0</v>
      </c>
    </row>
    <row r="72" spans="2:17" x14ac:dyDescent="0.3">
      <c r="B72" s="118" t="s">
        <v>308</v>
      </c>
      <c r="C72" s="89">
        <v>930010</v>
      </c>
      <c r="D72" s="89">
        <v>0</v>
      </c>
      <c r="E72" s="89">
        <v>0</v>
      </c>
      <c r="F72" s="89">
        <v>0</v>
      </c>
      <c r="G72" s="89">
        <v>0</v>
      </c>
      <c r="H72" s="89" t="s">
        <v>312</v>
      </c>
      <c r="I72" s="89">
        <v>0</v>
      </c>
      <c r="J72" s="89">
        <v>0</v>
      </c>
      <c r="K72" s="89">
        <v>0</v>
      </c>
      <c r="L72" s="89">
        <v>0</v>
      </c>
      <c r="M72" s="182">
        <v>1</v>
      </c>
      <c r="N72" s="182">
        <v>0</v>
      </c>
      <c r="O72" s="182">
        <v>0</v>
      </c>
      <c r="P72" s="182">
        <v>0</v>
      </c>
      <c r="Q72" s="185">
        <v>0</v>
      </c>
    </row>
    <row r="73" spans="2:17" x14ac:dyDescent="0.3">
      <c r="B73" s="118" t="s">
        <v>320</v>
      </c>
      <c r="C73" s="89">
        <v>930011</v>
      </c>
      <c r="D73" s="89">
        <v>0</v>
      </c>
      <c r="E73" s="89">
        <v>0</v>
      </c>
      <c r="F73" s="89">
        <v>0</v>
      </c>
      <c r="G73" s="89">
        <v>0</v>
      </c>
      <c r="H73" s="89" t="s">
        <v>313</v>
      </c>
      <c r="I73" s="89">
        <v>0</v>
      </c>
      <c r="J73" s="89">
        <v>0</v>
      </c>
      <c r="K73" s="89">
        <v>0</v>
      </c>
      <c r="L73" s="89">
        <v>0</v>
      </c>
      <c r="M73" s="182">
        <v>1</v>
      </c>
      <c r="N73" s="182">
        <v>0</v>
      </c>
      <c r="O73" s="182">
        <v>0</v>
      </c>
      <c r="P73" s="182">
        <v>0</v>
      </c>
      <c r="Q73" s="185">
        <v>0</v>
      </c>
    </row>
    <row r="74" spans="2:17" ht="12.75" thickBot="1" x14ac:dyDescent="0.35">
      <c r="B74" s="120" t="s">
        <v>309</v>
      </c>
      <c r="C74" s="121">
        <v>930012</v>
      </c>
      <c r="D74" s="121">
        <v>0</v>
      </c>
      <c r="E74" s="121">
        <v>0</v>
      </c>
      <c r="F74" s="121">
        <v>0</v>
      </c>
      <c r="G74" s="121">
        <v>0</v>
      </c>
      <c r="H74" s="121" t="s">
        <v>314</v>
      </c>
      <c r="I74" s="121">
        <v>0</v>
      </c>
      <c r="J74" s="121">
        <v>0</v>
      </c>
      <c r="K74" s="121">
        <v>0</v>
      </c>
      <c r="L74" s="121">
        <v>0</v>
      </c>
      <c r="M74" s="186">
        <v>1</v>
      </c>
      <c r="N74" s="186">
        <v>0</v>
      </c>
      <c r="O74" s="186">
        <v>0</v>
      </c>
      <c r="P74" s="186">
        <v>0</v>
      </c>
      <c r="Q74" s="187">
        <v>0</v>
      </c>
    </row>
    <row r="75" spans="2:17" x14ac:dyDescent="0.3">
      <c r="B75" s="102" t="s">
        <v>241</v>
      </c>
      <c r="C75" s="103">
        <v>920001</v>
      </c>
      <c r="D75" s="103">
        <v>920002</v>
      </c>
      <c r="E75" s="103">
        <v>920003</v>
      </c>
      <c r="F75" s="103">
        <v>0</v>
      </c>
      <c r="G75" s="103">
        <v>0</v>
      </c>
      <c r="H75" s="103" t="s">
        <v>205</v>
      </c>
      <c r="I75" s="103" t="s">
        <v>206</v>
      </c>
      <c r="J75" s="103" t="s">
        <v>207</v>
      </c>
      <c r="K75" s="103">
        <v>0</v>
      </c>
      <c r="L75" s="103">
        <v>0</v>
      </c>
      <c r="M75" s="183">
        <v>0.5</v>
      </c>
      <c r="N75" s="183">
        <v>0.25</v>
      </c>
      <c r="O75" s="183">
        <v>0.25</v>
      </c>
      <c r="P75" s="183">
        <v>0</v>
      </c>
      <c r="Q75" s="184">
        <v>0</v>
      </c>
    </row>
    <row r="76" spans="2:17" x14ac:dyDescent="0.3">
      <c r="B76" s="118" t="s">
        <v>242</v>
      </c>
      <c r="C76" s="89">
        <v>920001</v>
      </c>
      <c r="D76" s="89">
        <v>920002</v>
      </c>
      <c r="E76" s="89">
        <v>920003</v>
      </c>
      <c r="F76" s="89">
        <v>0</v>
      </c>
      <c r="G76" s="89">
        <v>0</v>
      </c>
      <c r="H76" s="89" t="s">
        <v>205</v>
      </c>
      <c r="I76" s="89" t="s">
        <v>206</v>
      </c>
      <c r="J76" s="89" t="s">
        <v>207</v>
      </c>
      <c r="K76" s="89">
        <v>0</v>
      </c>
      <c r="L76" s="89">
        <v>0</v>
      </c>
      <c r="M76" s="182">
        <v>0.25</v>
      </c>
      <c r="N76" s="182">
        <v>0.5</v>
      </c>
      <c r="O76" s="182">
        <v>0.25</v>
      </c>
      <c r="P76" s="182">
        <v>0</v>
      </c>
      <c r="Q76" s="185">
        <v>0</v>
      </c>
    </row>
    <row r="77" spans="2:17" x14ac:dyDescent="0.3">
      <c r="B77" s="118" t="s">
        <v>243</v>
      </c>
      <c r="C77" s="89">
        <v>920001</v>
      </c>
      <c r="D77" s="89">
        <v>920002</v>
      </c>
      <c r="E77" s="89">
        <v>920003</v>
      </c>
      <c r="F77" s="89">
        <v>0</v>
      </c>
      <c r="G77" s="89">
        <v>0</v>
      </c>
      <c r="H77" s="89" t="s">
        <v>205</v>
      </c>
      <c r="I77" s="89" t="s">
        <v>206</v>
      </c>
      <c r="J77" s="89" t="s">
        <v>207</v>
      </c>
      <c r="K77" s="89">
        <v>0</v>
      </c>
      <c r="L77" s="89">
        <v>0</v>
      </c>
      <c r="M77" s="182">
        <v>0.25</v>
      </c>
      <c r="N77" s="182">
        <v>0.25</v>
      </c>
      <c r="O77" s="182">
        <v>0.5</v>
      </c>
      <c r="P77" s="182">
        <v>0</v>
      </c>
      <c r="Q77" s="185">
        <v>0</v>
      </c>
    </row>
    <row r="78" spans="2:17" x14ac:dyDescent="0.3">
      <c r="B78" s="118" t="s">
        <v>159</v>
      </c>
      <c r="C78" s="89">
        <v>920001</v>
      </c>
      <c r="D78" s="89">
        <v>920002</v>
      </c>
      <c r="E78" s="89">
        <v>920003</v>
      </c>
      <c r="F78" s="89">
        <v>920004</v>
      </c>
      <c r="G78" s="89">
        <v>0</v>
      </c>
      <c r="H78" s="213" t="s">
        <v>205</v>
      </c>
      <c r="I78" s="213" t="s">
        <v>206</v>
      </c>
      <c r="J78" s="213" t="s">
        <v>207</v>
      </c>
      <c r="K78" s="89" t="s">
        <v>147</v>
      </c>
      <c r="L78" s="89">
        <v>0</v>
      </c>
      <c r="M78" s="182">
        <v>0.1</v>
      </c>
      <c r="N78" s="182">
        <v>0.1</v>
      </c>
      <c r="O78" s="182">
        <v>0.1</v>
      </c>
      <c r="P78" s="182">
        <v>0.7</v>
      </c>
      <c r="Q78" s="185">
        <v>0</v>
      </c>
    </row>
    <row r="79" spans="2:17" ht="12.75" thickBot="1" x14ac:dyDescent="0.35">
      <c r="B79" s="120" t="s">
        <v>102</v>
      </c>
      <c r="C79" s="121">
        <v>920001</v>
      </c>
      <c r="D79" s="121">
        <v>920002</v>
      </c>
      <c r="E79" s="121">
        <v>920003</v>
      </c>
      <c r="F79" s="121">
        <v>920004</v>
      </c>
      <c r="G79" s="121">
        <v>920005</v>
      </c>
      <c r="H79" s="214" t="s">
        <v>205</v>
      </c>
      <c r="I79" s="214" t="s">
        <v>206</v>
      </c>
      <c r="J79" s="214" t="s">
        <v>207</v>
      </c>
      <c r="K79" s="121" t="s">
        <v>147</v>
      </c>
      <c r="L79" s="121" t="s">
        <v>90</v>
      </c>
      <c r="M79" s="186">
        <v>0</v>
      </c>
      <c r="N79" s="186">
        <v>0</v>
      </c>
      <c r="O79" s="186">
        <v>0</v>
      </c>
      <c r="P79" s="186">
        <v>0.5</v>
      </c>
      <c r="Q79" s="187">
        <v>0.5</v>
      </c>
    </row>
    <row r="80" spans="2:17" x14ac:dyDescent="0.3">
      <c r="B80" s="102" t="s">
        <v>259</v>
      </c>
      <c r="C80" s="103">
        <v>920006</v>
      </c>
      <c r="D80" s="103">
        <v>920007</v>
      </c>
      <c r="E80" s="103">
        <v>920008</v>
      </c>
      <c r="F80" s="103">
        <v>0</v>
      </c>
      <c r="G80" s="103">
        <v>0</v>
      </c>
      <c r="H80" s="103" t="s">
        <v>208</v>
      </c>
      <c r="I80" s="103" t="s">
        <v>209</v>
      </c>
      <c r="J80" s="103" t="s">
        <v>210</v>
      </c>
      <c r="K80" s="103">
        <v>0</v>
      </c>
      <c r="L80" s="103">
        <v>0</v>
      </c>
      <c r="M80" s="183">
        <v>0.5</v>
      </c>
      <c r="N80" s="183">
        <v>0.25</v>
      </c>
      <c r="O80" s="183">
        <v>0.25</v>
      </c>
      <c r="P80" s="183">
        <v>0</v>
      </c>
      <c r="Q80" s="184">
        <v>0</v>
      </c>
    </row>
    <row r="81" spans="2:17" x14ac:dyDescent="0.3">
      <c r="B81" s="118" t="s">
        <v>244</v>
      </c>
      <c r="C81" s="89">
        <v>920006</v>
      </c>
      <c r="D81" s="89">
        <v>920007</v>
      </c>
      <c r="E81" s="89">
        <v>920008</v>
      </c>
      <c r="F81" s="89">
        <v>0</v>
      </c>
      <c r="G81" s="89">
        <v>0</v>
      </c>
      <c r="H81" s="89" t="s">
        <v>208</v>
      </c>
      <c r="I81" s="89" t="s">
        <v>209</v>
      </c>
      <c r="J81" s="89" t="s">
        <v>210</v>
      </c>
      <c r="K81" s="89">
        <v>0</v>
      </c>
      <c r="L81" s="89">
        <v>0</v>
      </c>
      <c r="M81" s="182">
        <v>0.25</v>
      </c>
      <c r="N81" s="182">
        <v>0.5</v>
      </c>
      <c r="O81" s="182">
        <v>0.25</v>
      </c>
      <c r="P81" s="182">
        <v>0</v>
      </c>
      <c r="Q81" s="185">
        <v>0</v>
      </c>
    </row>
    <row r="82" spans="2:17" x14ac:dyDescent="0.3">
      <c r="B82" s="118" t="s">
        <v>245</v>
      </c>
      <c r="C82" s="89">
        <v>920006</v>
      </c>
      <c r="D82" s="89">
        <v>920007</v>
      </c>
      <c r="E82" s="89">
        <v>920008</v>
      </c>
      <c r="F82" s="89">
        <v>0</v>
      </c>
      <c r="G82" s="89">
        <v>0</v>
      </c>
      <c r="H82" s="89" t="s">
        <v>208</v>
      </c>
      <c r="I82" s="89" t="s">
        <v>209</v>
      </c>
      <c r="J82" s="89" t="s">
        <v>210</v>
      </c>
      <c r="K82" s="89">
        <v>0</v>
      </c>
      <c r="L82" s="89">
        <v>0</v>
      </c>
      <c r="M82" s="182">
        <v>0.25</v>
      </c>
      <c r="N82" s="182">
        <v>0.25</v>
      </c>
      <c r="O82" s="182">
        <v>0.5</v>
      </c>
      <c r="P82" s="182">
        <v>0</v>
      </c>
      <c r="Q82" s="185">
        <v>0</v>
      </c>
    </row>
    <row r="83" spans="2:17" x14ac:dyDescent="0.3">
      <c r="B83" s="118" t="s">
        <v>160</v>
      </c>
      <c r="C83" s="89">
        <v>920006</v>
      </c>
      <c r="D83" s="89">
        <v>920007</v>
      </c>
      <c r="E83" s="89">
        <v>920008</v>
      </c>
      <c r="F83" s="89">
        <v>920009</v>
      </c>
      <c r="G83" s="89">
        <v>0</v>
      </c>
      <c r="H83" s="213" t="s">
        <v>208</v>
      </c>
      <c r="I83" s="213" t="s">
        <v>209</v>
      </c>
      <c r="J83" s="213" t="s">
        <v>210</v>
      </c>
      <c r="K83" s="89" t="s">
        <v>148</v>
      </c>
      <c r="L83" s="89">
        <v>0</v>
      </c>
      <c r="M83" s="182">
        <v>0.1</v>
      </c>
      <c r="N83" s="182">
        <v>0.1</v>
      </c>
      <c r="O83" s="182">
        <v>0.1</v>
      </c>
      <c r="P83" s="182">
        <v>0.7</v>
      </c>
      <c r="Q83" s="185">
        <v>0</v>
      </c>
    </row>
    <row r="84" spans="2:17" ht="12.75" thickBot="1" x14ac:dyDescent="0.35">
      <c r="B84" s="120" t="s">
        <v>103</v>
      </c>
      <c r="C84" s="121">
        <v>920006</v>
      </c>
      <c r="D84" s="121">
        <v>920007</v>
      </c>
      <c r="E84" s="121">
        <v>920008</v>
      </c>
      <c r="F84" s="121">
        <v>920009</v>
      </c>
      <c r="G84" s="121">
        <v>920010</v>
      </c>
      <c r="H84" s="214" t="s">
        <v>208</v>
      </c>
      <c r="I84" s="214" t="s">
        <v>209</v>
      </c>
      <c r="J84" s="214" t="s">
        <v>210</v>
      </c>
      <c r="K84" s="121" t="s">
        <v>148</v>
      </c>
      <c r="L84" s="121" t="s">
        <v>91</v>
      </c>
      <c r="M84" s="186">
        <v>0</v>
      </c>
      <c r="N84" s="186">
        <v>0</v>
      </c>
      <c r="O84" s="186">
        <v>0</v>
      </c>
      <c r="P84" s="186">
        <v>0.5</v>
      </c>
      <c r="Q84" s="187">
        <v>0.5</v>
      </c>
    </row>
    <row r="85" spans="2:17" x14ac:dyDescent="0.3">
      <c r="B85" s="102" t="s">
        <v>246</v>
      </c>
      <c r="C85" s="103">
        <v>920011</v>
      </c>
      <c r="D85" s="103">
        <v>920012</v>
      </c>
      <c r="E85" s="103">
        <v>920013</v>
      </c>
      <c r="F85" s="103">
        <v>0</v>
      </c>
      <c r="G85" s="103">
        <v>0</v>
      </c>
      <c r="H85" s="103" t="s">
        <v>211</v>
      </c>
      <c r="I85" s="103" t="s">
        <v>212</v>
      </c>
      <c r="J85" s="103" t="s">
        <v>213</v>
      </c>
      <c r="K85" s="103">
        <v>0</v>
      </c>
      <c r="L85" s="103">
        <v>0</v>
      </c>
      <c r="M85" s="183">
        <v>0.5</v>
      </c>
      <c r="N85" s="183">
        <v>0.25</v>
      </c>
      <c r="O85" s="183">
        <v>0.25</v>
      </c>
      <c r="P85" s="183">
        <v>0</v>
      </c>
      <c r="Q85" s="184">
        <v>0</v>
      </c>
    </row>
    <row r="86" spans="2:17" x14ac:dyDescent="0.3">
      <c r="B86" s="118" t="s">
        <v>247</v>
      </c>
      <c r="C86" s="89">
        <v>920011</v>
      </c>
      <c r="D86" s="89">
        <v>920012</v>
      </c>
      <c r="E86" s="89">
        <v>920013</v>
      </c>
      <c r="F86" s="89">
        <v>0</v>
      </c>
      <c r="G86" s="89">
        <v>0</v>
      </c>
      <c r="H86" s="89" t="s">
        <v>211</v>
      </c>
      <c r="I86" s="89" t="s">
        <v>212</v>
      </c>
      <c r="J86" s="89" t="s">
        <v>213</v>
      </c>
      <c r="K86" s="89">
        <v>0</v>
      </c>
      <c r="L86" s="89">
        <v>0</v>
      </c>
      <c r="M86" s="182">
        <v>0.25</v>
      </c>
      <c r="N86" s="182">
        <v>0.5</v>
      </c>
      <c r="O86" s="182">
        <v>0.25</v>
      </c>
      <c r="P86" s="182">
        <v>0</v>
      </c>
      <c r="Q86" s="185">
        <v>0</v>
      </c>
    </row>
    <row r="87" spans="2:17" x14ac:dyDescent="0.3">
      <c r="B87" s="118" t="s">
        <v>248</v>
      </c>
      <c r="C87" s="89">
        <v>920011</v>
      </c>
      <c r="D87" s="89">
        <v>920012</v>
      </c>
      <c r="E87" s="89">
        <v>920013</v>
      </c>
      <c r="F87" s="89">
        <v>0</v>
      </c>
      <c r="G87" s="89">
        <v>0</v>
      </c>
      <c r="H87" s="89" t="s">
        <v>211</v>
      </c>
      <c r="I87" s="89" t="s">
        <v>212</v>
      </c>
      <c r="J87" s="89" t="s">
        <v>213</v>
      </c>
      <c r="K87" s="89">
        <v>0</v>
      </c>
      <c r="L87" s="89">
        <v>0</v>
      </c>
      <c r="M87" s="182">
        <v>0.25</v>
      </c>
      <c r="N87" s="182">
        <v>0.25</v>
      </c>
      <c r="O87" s="182">
        <v>0.5</v>
      </c>
      <c r="P87" s="182">
        <v>0</v>
      </c>
      <c r="Q87" s="185">
        <v>0</v>
      </c>
    </row>
    <row r="88" spans="2:17" x14ac:dyDescent="0.3">
      <c r="B88" s="118" t="s">
        <v>161</v>
      </c>
      <c r="C88" s="89">
        <v>920011</v>
      </c>
      <c r="D88" s="89">
        <v>920012</v>
      </c>
      <c r="E88" s="89">
        <v>920013</v>
      </c>
      <c r="F88" s="89">
        <v>920014</v>
      </c>
      <c r="G88" s="89">
        <v>0</v>
      </c>
      <c r="H88" s="213" t="s">
        <v>211</v>
      </c>
      <c r="I88" s="213" t="s">
        <v>212</v>
      </c>
      <c r="J88" s="213" t="s">
        <v>213</v>
      </c>
      <c r="K88" s="89" t="s">
        <v>149</v>
      </c>
      <c r="L88" s="89">
        <v>0</v>
      </c>
      <c r="M88" s="182">
        <v>0.1</v>
      </c>
      <c r="N88" s="182">
        <v>0.1</v>
      </c>
      <c r="O88" s="182">
        <v>0.1</v>
      </c>
      <c r="P88" s="182">
        <v>0.7</v>
      </c>
      <c r="Q88" s="185">
        <v>0</v>
      </c>
    </row>
    <row r="89" spans="2:17" ht="12.75" thickBot="1" x14ac:dyDescent="0.35">
      <c r="B89" s="120" t="s">
        <v>104</v>
      </c>
      <c r="C89" s="121">
        <v>920011</v>
      </c>
      <c r="D89" s="121">
        <v>920012</v>
      </c>
      <c r="E89" s="121">
        <v>920013</v>
      </c>
      <c r="F89" s="121">
        <v>920014</v>
      </c>
      <c r="G89" s="121">
        <v>920015</v>
      </c>
      <c r="H89" s="214" t="s">
        <v>211</v>
      </c>
      <c r="I89" s="214" t="s">
        <v>212</v>
      </c>
      <c r="J89" s="214" t="s">
        <v>213</v>
      </c>
      <c r="K89" s="121" t="s">
        <v>149</v>
      </c>
      <c r="L89" s="121" t="s">
        <v>92</v>
      </c>
      <c r="M89" s="186">
        <v>0</v>
      </c>
      <c r="N89" s="186">
        <v>0</v>
      </c>
      <c r="O89" s="186">
        <v>0</v>
      </c>
      <c r="P89" s="186">
        <v>0.5</v>
      </c>
      <c r="Q89" s="187">
        <v>0.5</v>
      </c>
    </row>
    <row r="90" spans="2:17" x14ac:dyDescent="0.3">
      <c r="B90" s="102" t="s">
        <v>260</v>
      </c>
      <c r="C90" s="103">
        <v>920016</v>
      </c>
      <c r="D90" s="103">
        <v>920017</v>
      </c>
      <c r="E90" s="103">
        <v>920018</v>
      </c>
      <c r="F90" s="103">
        <v>0</v>
      </c>
      <c r="G90" s="103">
        <v>0</v>
      </c>
      <c r="H90" s="103" t="s">
        <v>214</v>
      </c>
      <c r="I90" s="103" t="s">
        <v>215</v>
      </c>
      <c r="J90" s="103" t="s">
        <v>216</v>
      </c>
      <c r="K90" s="103">
        <v>0</v>
      </c>
      <c r="L90" s="103">
        <v>0</v>
      </c>
      <c r="M90" s="183">
        <v>0.5</v>
      </c>
      <c r="N90" s="183">
        <v>0.25</v>
      </c>
      <c r="O90" s="183">
        <v>0.25</v>
      </c>
      <c r="P90" s="183">
        <v>0</v>
      </c>
      <c r="Q90" s="184">
        <v>0</v>
      </c>
    </row>
    <row r="91" spans="2:17" x14ac:dyDescent="0.3">
      <c r="B91" s="118" t="s">
        <v>261</v>
      </c>
      <c r="C91" s="89">
        <v>920016</v>
      </c>
      <c r="D91" s="89">
        <v>920017</v>
      </c>
      <c r="E91" s="89">
        <v>920018</v>
      </c>
      <c r="F91" s="89">
        <v>0</v>
      </c>
      <c r="G91" s="89">
        <v>0</v>
      </c>
      <c r="H91" s="89" t="s">
        <v>214</v>
      </c>
      <c r="I91" s="89" t="s">
        <v>215</v>
      </c>
      <c r="J91" s="89" t="s">
        <v>216</v>
      </c>
      <c r="K91" s="89">
        <v>0</v>
      </c>
      <c r="L91" s="89">
        <v>0</v>
      </c>
      <c r="M91" s="182">
        <v>0.25</v>
      </c>
      <c r="N91" s="182">
        <v>0.5</v>
      </c>
      <c r="O91" s="182">
        <v>0.25</v>
      </c>
      <c r="P91" s="182">
        <v>0</v>
      </c>
      <c r="Q91" s="185">
        <v>0</v>
      </c>
    </row>
    <row r="92" spans="2:17" x14ac:dyDescent="0.3">
      <c r="B92" s="118" t="s">
        <v>262</v>
      </c>
      <c r="C92" s="89">
        <v>920016</v>
      </c>
      <c r="D92" s="89">
        <v>920017</v>
      </c>
      <c r="E92" s="89">
        <v>920018</v>
      </c>
      <c r="F92" s="89">
        <v>0</v>
      </c>
      <c r="G92" s="89">
        <v>0</v>
      </c>
      <c r="H92" s="89" t="s">
        <v>214</v>
      </c>
      <c r="I92" s="89" t="s">
        <v>215</v>
      </c>
      <c r="J92" s="89" t="s">
        <v>216</v>
      </c>
      <c r="K92" s="89">
        <v>0</v>
      </c>
      <c r="L92" s="89">
        <v>0</v>
      </c>
      <c r="M92" s="182">
        <v>0.25</v>
      </c>
      <c r="N92" s="182">
        <v>0.25</v>
      </c>
      <c r="O92" s="182">
        <v>0.5</v>
      </c>
      <c r="P92" s="182">
        <v>0</v>
      </c>
      <c r="Q92" s="185">
        <v>0</v>
      </c>
    </row>
    <row r="93" spans="2:17" x14ac:dyDescent="0.3">
      <c r="B93" s="118" t="s">
        <v>162</v>
      </c>
      <c r="C93" s="89">
        <v>920016</v>
      </c>
      <c r="D93" s="89">
        <v>920017</v>
      </c>
      <c r="E93" s="89">
        <v>920018</v>
      </c>
      <c r="F93" s="89">
        <v>920019</v>
      </c>
      <c r="G93" s="89">
        <v>0</v>
      </c>
      <c r="H93" s="213" t="s">
        <v>214</v>
      </c>
      <c r="I93" s="213" t="s">
        <v>215</v>
      </c>
      <c r="J93" s="213" t="s">
        <v>216</v>
      </c>
      <c r="K93" s="89" t="s">
        <v>150</v>
      </c>
      <c r="L93" s="89">
        <v>0</v>
      </c>
      <c r="M93" s="182">
        <v>0.1</v>
      </c>
      <c r="N93" s="182">
        <v>0.1</v>
      </c>
      <c r="O93" s="182">
        <v>0.1</v>
      </c>
      <c r="P93" s="182">
        <v>0.7</v>
      </c>
      <c r="Q93" s="185">
        <v>0</v>
      </c>
    </row>
    <row r="94" spans="2:17" ht="12.75" thickBot="1" x14ac:dyDescent="0.35">
      <c r="B94" s="120" t="s">
        <v>105</v>
      </c>
      <c r="C94" s="121">
        <v>920016</v>
      </c>
      <c r="D94" s="121">
        <v>920017</v>
      </c>
      <c r="E94" s="121">
        <v>920018</v>
      </c>
      <c r="F94" s="121">
        <v>920019</v>
      </c>
      <c r="G94" s="121">
        <v>920020</v>
      </c>
      <c r="H94" s="214" t="s">
        <v>214</v>
      </c>
      <c r="I94" s="214" t="s">
        <v>215</v>
      </c>
      <c r="J94" s="214" t="s">
        <v>216</v>
      </c>
      <c r="K94" s="121" t="s">
        <v>150</v>
      </c>
      <c r="L94" s="121" t="s">
        <v>93</v>
      </c>
      <c r="M94" s="186">
        <v>0</v>
      </c>
      <c r="N94" s="186">
        <v>0</v>
      </c>
      <c r="O94" s="186">
        <v>0</v>
      </c>
      <c r="P94" s="186">
        <v>0.5</v>
      </c>
      <c r="Q94" s="187">
        <v>0.5</v>
      </c>
    </row>
    <row r="95" spans="2:17" x14ac:dyDescent="0.3">
      <c r="B95" s="102" t="s">
        <v>263</v>
      </c>
      <c r="C95" s="103">
        <v>920021</v>
      </c>
      <c r="D95" s="103">
        <v>920022</v>
      </c>
      <c r="E95" s="103">
        <v>920023</v>
      </c>
      <c r="F95" s="103">
        <v>0</v>
      </c>
      <c r="G95" s="103">
        <v>0</v>
      </c>
      <c r="H95" s="103" t="s">
        <v>217</v>
      </c>
      <c r="I95" s="103" t="s">
        <v>218</v>
      </c>
      <c r="J95" s="103" t="s">
        <v>219</v>
      </c>
      <c r="K95" s="103">
        <v>0</v>
      </c>
      <c r="L95" s="103">
        <v>0</v>
      </c>
      <c r="M95" s="183">
        <v>0.5</v>
      </c>
      <c r="N95" s="183">
        <v>0.25</v>
      </c>
      <c r="O95" s="183">
        <v>0.25</v>
      </c>
      <c r="P95" s="183">
        <v>0</v>
      </c>
      <c r="Q95" s="184">
        <v>0</v>
      </c>
    </row>
    <row r="96" spans="2:17" x14ac:dyDescent="0.3">
      <c r="B96" s="118" t="s">
        <v>264</v>
      </c>
      <c r="C96" s="89">
        <v>920021</v>
      </c>
      <c r="D96" s="89">
        <v>920022</v>
      </c>
      <c r="E96" s="89">
        <v>920023</v>
      </c>
      <c r="F96" s="89">
        <v>0</v>
      </c>
      <c r="G96" s="89">
        <v>0</v>
      </c>
      <c r="H96" s="89" t="s">
        <v>217</v>
      </c>
      <c r="I96" s="89" t="s">
        <v>218</v>
      </c>
      <c r="J96" s="89" t="s">
        <v>219</v>
      </c>
      <c r="K96" s="89">
        <v>0</v>
      </c>
      <c r="L96" s="89">
        <v>0</v>
      </c>
      <c r="M96" s="182">
        <v>0.25</v>
      </c>
      <c r="N96" s="182">
        <v>0.5</v>
      </c>
      <c r="O96" s="182">
        <v>0.25</v>
      </c>
      <c r="P96" s="182">
        <v>0</v>
      </c>
      <c r="Q96" s="185">
        <v>0</v>
      </c>
    </row>
    <row r="97" spans="2:17" x14ac:dyDescent="0.3">
      <c r="B97" s="118" t="s">
        <v>265</v>
      </c>
      <c r="C97" s="89">
        <v>920021</v>
      </c>
      <c r="D97" s="89">
        <v>920022</v>
      </c>
      <c r="E97" s="89">
        <v>920023</v>
      </c>
      <c r="F97" s="89">
        <v>0</v>
      </c>
      <c r="G97" s="89">
        <v>0</v>
      </c>
      <c r="H97" s="89" t="s">
        <v>217</v>
      </c>
      <c r="I97" s="89" t="s">
        <v>218</v>
      </c>
      <c r="J97" s="89" t="s">
        <v>219</v>
      </c>
      <c r="K97" s="89">
        <v>0</v>
      </c>
      <c r="L97" s="89">
        <v>0</v>
      </c>
      <c r="M97" s="182">
        <v>0.25</v>
      </c>
      <c r="N97" s="182">
        <v>0.25</v>
      </c>
      <c r="O97" s="182">
        <v>0.5</v>
      </c>
      <c r="P97" s="182">
        <v>0</v>
      </c>
      <c r="Q97" s="185">
        <v>0</v>
      </c>
    </row>
    <row r="98" spans="2:17" x14ac:dyDescent="0.3">
      <c r="B98" s="118" t="s">
        <v>266</v>
      </c>
      <c r="C98" s="89">
        <v>920021</v>
      </c>
      <c r="D98" s="89">
        <v>920022</v>
      </c>
      <c r="E98" s="89">
        <v>920023</v>
      </c>
      <c r="F98" s="89">
        <v>920024</v>
      </c>
      <c r="G98" s="89">
        <v>0</v>
      </c>
      <c r="H98" s="213" t="s">
        <v>217</v>
      </c>
      <c r="I98" s="213" t="s">
        <v>218</v>
      </c>
      <c r="J98" s="213" t="s">
        <v>219</v>
      </c>
      <c r="K98" s="89" t="s">
        <v>151</v>
      </c>
      <c r="L98" s="89">
        <v>0</v>
      </c>
      <c r="M98" s="182">
        <v>0.1</v>
      </c>
      <c r="N98" s="182">
        <v>0.1</v>
      </c>
      <c r="O98" s="182">
        <v>0.1</v>
      </c>
      <c r="P98" s="182">
        <v>0.7</v>
      </c>
      <c r="Q98" s="185">
        <v>0</v>
      </c>
    </row>
    <row r="99" spans="2:17" ht="12.75" thickBot="1" x14ac:dyDescent="0.35">
      <c r="B99" s="120" t="s">
        <v>106</v>
      </c>
      <c r="C99" s="121">
        <v>920021</v>
      </c>
      <c r="D99" s="121">
        <v>920022</v>
      </c>
      <c r="E99" s="121">
        <v>920023</v>
      </c>
      <c r="F99" s="121">
        <v>920024</v>
      </c>
      <c r="G99" s="121">
        <v>920025</v>
      </c>
      <c r="H99" s="214" t="s">
        <v>217</v>
      </c>
      <c r="I99" s="214" t="s">
        <v>218</v>
      </c>
      <c r="J99" s="214" t="s">
        <v>219</v>
      </c>
      <c r="K99" s="121" t="s">
        <v>151</v>
      </c>
      <c r="L99" s="121" t="s">
        <v>94</v>
      </c>
      <c r="M99" s="186">
        <v>0</v>
      </c>
      <c r="N99" s="186">
        <v>0</v>
      </c>
      <c r="O99" s="186">
        <v>0</v>
      </c>
      <c r="P99" s="186">
        <v>0.5</v>
      </c>
      <c r="Q99" s="187">
        <v>0.5</v>
      </c>
    </row>
    <row r="100" spans="2:17" x14ac:dyDescent="0.3">
      <c r="B100" s="102" t="s">
        <v>249</v>
      </c>
      <c r="C100" s="103">
        <v>920026</v>
      </c>
      <c r="D100" s="103">
        <v>920027</v>
      </c>
      <c r="E100" s="103">
        <v>920028</v>
      </c>
      <c r="F100" s="103">
        <v>0</v>
      </c>
      <c r="G100" s="103">
        <v>0</v>
      </c>
      <c r="H100" s="103" t="s">
        <v>220</v>
      </c>
      <c r="I100" s="103" t="s">
        <v>221</v>
      </c>
      <c r="J100" s="103" t="s">
        <v>222</v>
      </c>
      <c r="K100" s="103">
        <v>0</v>
      </c>
      <c r="L100" s="103">
        <v>0</v>
      </c>
      <c r="M100" s="183">
        <v>0.5</v>
      </c>
      <c r="N100" s="183">
        <v>0.25</v>
      </c>
      <c r="O100" s="183">
        <v>0.25</v>
      </c>
      <c r="P100" s="183">
        <v>0</v>
      </c>
      <c r="Q100" s="184">
        <v>0</v>
      </c>
    </row>
    <row r="101" spans="2:17" x14ac:dyDescent="0.3">
      <c r="B101" s="118" t="s">
        <v>250</v>
      </c>
      <c r="C101" s="89">
        <v>920026</v>
      </c>
      <c r="D101" s="89">
        <v>920027</v>
      </c>
      <c r="E101" s="89">
        <v>920028</v>
      </c>
      <c r="F101" s="89">
        <v>0</v>
      </c>
      <c r="G101" s="89">
        <v>0</v>
      </c>
      <c r="H101" s="89" t="s">
        <v>220</v>
      </c>
      <c r="I101" s="89" t="s">
        <v>221</v>
      </c>
      <c r="J101" s="89" t="s">
        <v>222</v>
      </c>
      <c r="K101" s="89">
        <v>0</v>
      </c>
      <c r="L101" s="89">
        <v>0</v>
      </c>
      <c r="M101" s="182">
        <v>0.25</v>
      </c>
      <c r="N101" s="182">
        <v>0.5</v>
      </c>
      <c r="O101" s="182">
        <v>0.25</v>
      </c>
      <c r="P101" s="182">
        <v>0</v>
      </c>
      <c r="Q101" s="185">
        <v>0</v>
      </c>
    </row>
    <row r="102" spans="2:17" x14ac:dyDescent="0.3">
      <c r="B102" s="118" t="s">
        <v>251</v>
      </c>
      <c r="C102" s="89">
        <v>920026</v>
      </c>
      <c r="D102" s="89">
        <v>920027</v>
      </c>
      <c r="E102" s="89">
        <v>920028</v>
      </c>
      <c r="F102" s="89">
        <v>0</v>
      </c>
      <c r="G102" s="89">
        <v>0</v>
      </c>
      <c r="H102" s="89" t="s">
        <v>220</v>
      </c>
      <c r="I102" s="89" t="s">
        <v>221</v>
      </c>
      <c r="J102" s="89" t="s">
        <v>222</v>
      </c>
      <c r="K102" s="89">
        <v>0</v>
      </c>
      <c r="L102" s="89">
        <v>0</v>
      </c>
      <c r="M102" s="182">
        <v>0.25</v>
      </c>
      <c r="N102" s="182">
        <v>0.25</v>
      </c>
      <c r="O102" s="182">
        <v>0.5</v>
      </c>
      <c r="P102" s="182">
        <v>0</v>
      </c>
      <c r="Q102" s="185">
        <v>0</v>
      </c>
    </row>
    <row r="103" spans="2:17" x14ac:dyDescent="0.3">
      <c r="B103" s="118" t="s">
        <v>252</v>
      </c>
      <c r="C103" s="89">
        <v>920026</v>
      </c>
      <c r="D103" s="89">
        <v>920027</v>
      </c>
      <c r="E103" s="89">
        <v>920028</v>
      </c>
      <c r="F103" s="89">
        <v>920029</v>
      </c>
      <c r="G103" s="89">
        <v>0</v>
      </c>
      <c r="H103" s="213" t="s">
        <v>220</v>
      </c>
      <c r="I103" s="213" t="s">
        <v>221</v>
      </c>
      <c r="J103" s="213" t="s">
        <v>222</v>
      </c>
      <c r="K103" s="89" t="s">
        <v>152</v>
      </c>
      <c r="L103" s="89">
        <v>0</v>
      </c>
      <c r="M103" s="182">
        <v>0.1</v>
      </c>
      <c r="N103" s="182">
        <v>0.1</v>
      </c>
      <c r="O103" s="182">
        <v>0.1</v>
      </c>
      <c r="P103" s="182">
        <v>0.7</v>
      </c>
      <c r="Q103" s="185">
        <v>0</v>
      </c>
    </row>
    <row r="104" spans="2:17" ht="12.75" thickBot="1" x14ac:dyDescent="0.35">
      <c r="B104" s="120" t="s">
        <v>107</v>
      </c>
      <c r="C104" s="121">
        <v>920026</v>
      </c>
      <c r="D104" s="121">
        <v>920027</v>
      </c>
      <c r="E104" s="121">
        <v>920028</v>
      </c>
      <c r="F104" s="121">
        <v>920029</v>
      </c>
      <c r="G104" s="121">
        <v>920030</v>
      </c>
      <c r="H104" s="214" t="s">
        <v>220</v>
      </c>
      <c r="I104" s="214" t="s">
        <v>221</v>
      </c>
      <c r="J104" s="214" t="s">
        <v>222</v>
      </c>
      <c r="K104" s="121" t="s">
        <v>152</v>
      </c>
      <c r="L104" s="121" t="s">
        <v>95</v>
      </c>
      <c r="M104" s="186">
        <v>0</v>
      </c>
      <c r="N104" s="186">
        <v>0</v>
      </c>
      <c r="O104" s="186">
        <v>0</v>
      </c>
      <c r="P104" s="186">
        <v>0.5</v>
      </c>
      <c r="Q104" s="187">
        <v>0.5</v>
      </c>
    </row>
    <row r="105" spans="2:17" x14ac:dyDescent="0.3">
      <c r="B105" s="102" t="s">
        <v>253</v>
      </c>
      <c r="C105" s="103">
        <v>920031</v>
      </c>
      <c r="D105" s="103">
        <v>920032</v>
      </c>
      <c r="E105" s="103">
        <v>920033</v>
      </c>
      <c r="F105" s="103">
        <v>0</v>
      </c>
      <c r="G105" s="103">
        <v>0</v>
      </c>
      <c r="H105" s="103" t="s">
        <v>223</v>
      </c>
      <c r="I105" s="103" t="s">
        <v>224</v>
      </c>
      <c r="J105" s="103" t="s">
        <v>225</v>
      </c>
      <c r="K105" s="103">
        <v>0</v>
      </c>
      <c r="L105" s="103">
        <v>0</v>
      </c>
      <c r="M105" s="183">
        <v>0.5</v>
      </c>
      <c r="N105" s="183">
        <v>0.25</v>
      </c>
      <c r="O105" s="183">
        <v>0.25</v>
      </c>
      <c r="P105" s="183">
        <v>0</v>
      </c>
      <c r="Q105" s="184">
        <v>0</v>
      </c>
    </row>
    <row r="106" spans="2:17" x14ac:dyDescent="0.3">
      <c r="B106" s="118" t="s">
        <v>254</v>
      </c>
      <c r="C106" s="89">
        <v>920031</v>
      </c>
      <c r="D106" s="89">
        <v>920032</v>
      </c>
      <c r="E106" s="89">
        <v>920033</v>
      </c>
      <c r="F106" s="89">
        <v>0</v>
      </c>
      <c r="G106" s="89">
        <v>0</v>
      </c>
      <c r="H106" s="89" t="s">
        <v>223</v>
      </c>
      <c r="I106" s="89" t="s">
        <v>224</v>
      </c>
      <c r="J106" s="89" t="s">
        <v>225</v>
      </c>
      <c r="K106" s="89">
        <v>0</v>
      </c>
      <c r="L106" s="89">
        <v>0</v>
      </c>
      <c r="M106" s="182">
        <v>0.25</v>
      </c>
      <c r="N106" s="182">
        <v>0.5</v>
      </c>
      <c r="O106" s="182">
        <v>0.25</v>
      </c>
      <c r="P106" s="182">
        <v>0</v>
      </c>
      <c r="Q106" s="185">
        <v>0</v>
      </c>
    </row>
    <row r="107" spans="2:17" x14ac:dyDescent="0.3">
      <c r="B107" s="118" t="s">
        <v>255</v>
      </c>
      <c r="C107" s="89">
        <v>920031</v>
      </c>
      <c r="D107" s="89">
        <v>920032</v>
      </c>
      <c r="E107" s="89">
        <v>920033</v>
      </c>
      <c r="F107" s="89">
        <v>0</v>
      </c>
      <c r="G107" s="89">
        <v>0</v>
      </c>
      <c r="H107" s="89" t="s">
        <v>223</v>
      </c>
      <c r="I107" s="89" t="s">
        <v>224</v>
      </c>
      <c r="J107" s="89" t="s">
        <v>225</v>
      </c>
      <c r="K107" s="89">
        <v>0</v>
      </c>
      <c r="L107" s="89">
        <v>0</v>
      </c>
      <c r="M107" s="182">
        <v>0.25</v>
      </c>
      <c r="N107" s="182">
        <v>0.25</v>
      </c>
      <c r="O107" s="182">
        <v>0.5</v>
      </c>
      <c r="P107" s="182">
        <v>0</v>
      </c>
      <c r="Q107" s="185">
        <v>0</v>
      </c>
    </row>
    <row r="108" spans="2:17" x14ac:dyDescent="0.3">
      <c r="B108" s="118" t="s">
        <v>165</v>
      </c>
      <c r="C108" s="89">
        <v>920031</v>
      </c>
      <c r="D108" s="89">
        <v>920032</v>
      </c>
      <c r="E108" s="89">
        <v>920033</v>
      </c>
      <c r="F108" s="89">
        <v>920034</v>
      </c>
      <c r="G108" s="89">
        <v>0</v>
      </c>
      <c r="H108" s="213" t="s">
        <v>223</v>
      </c>
      <c r="I108" s="213" t="s">
        <v>224</v>
      </c>
      <c r="J108" s="213" t="s">
        <v>225</v>
      </c>
      <c r="K108" s="89" t="s">
        <v>153</v>
      </c>
      <c r="L108" s="89">
        <v>0</v>
      </c>
      <c r="M108" s="182">
        <v>0.1</v>
      </c>
      <c r="N108" s="182">
        <v>0.1</v>
      </c>
      <c r="O108" s="182">
        <v>0.1</v>
      </c>
      <c r="P108" s="182">
        <v>0.7</v>
      </c>
      <c r="Q108" s="185">
        <v>0</v>
      </c>
    </row>
    <row r="109" spans="2:17" ht="12.75" thickBot="1" x14ac:dyDescent="0.35">
      <c r="B109" s="120" t="s">
        <v>108</v>
      </c>
      <c r="C109" s="121">
        <v>920031</v>
      </c>
      <c r="D109" s="121">
        <v>920032</v>
      </c>
      <c r="E109" s="121">
        <v>920033</v>
      </c>
      <c r="F109" s="121">
        <v>920034</v>
      </c>
      <c r="G109" s="121">
        <v>920035</v>
      </c>
      <c r="H109" s="214" t="s">
        <v>223</v>
      </c>
      <c r="I109" s="214" t="s">
        <v>224</v>
      </c>
      <c r="J109" s="214" t="s">
        <v>225</v>
      </c>
      <c r="K109" s="121" t="s">
        <v>153</v>
      </c>
      <c r="L109" s="121" t="s">
        <v>96</v>
      </c>
      <c r="M109" s="186">
        <v>0</v>
      </c>
      <c r="N109" s="186">
        <v>0</v>
      </c>
      <c r="O109" s="186">
        <v>0</v>
      </c>
      <c r="P109" s="186">
        <v>0.5</v>
      </c>
      <c r="Q109" s="187">
        <v>0.5</v>
      </c>
    </row>
    <row r="110" spans="2:17" x14ac:dyDescent="0.3">
      <c r="B110" s="102" t="s">
        <v>267</v>
      </c>
      <c r="C110" s="103">
        <v>920036</v>
      </c>
      <c r="D110" s="103">
        <v>920037</v>
      </c>
      <c r="E110" s="103">
        <v>920038</v>
      </c>
      <c r="F110" s="103">
        <v>0</v>
      </c>
      <c r="G110" s="103">
        <v>0</v>
      </c>
      <c r="H110" s="103" t="s">
        <v>226</v>
      </c>
      <c r="I110" s="103" t="s">
        <v>227</v>
      </c>
      <c r="J110" s="103" t="s">
        <v>228</v>
      </c>
      <c r="K110" s="103">
        <v>0</v>
      </c>
      <c r="L110" s="103">
        <v>0</v>
      </c>
      <c r="M110" s="183">
        <v>0.5</v>
      </c>
      <c r="N110" s="183">
        <v>0.25</v>
      </c>
      <c r="O110" s="183">
        <v>0.25</v>
      </c>
      <c r="P110" s="183">
        <v>0</v>
      </c>
      <c r="Q110" s="184">
        <v>0</v>
      </c>
    </row>
    <row r="111" spans="2:17" x14ac:dyDescent="0.3">
      <c r="B111" s="118" t="s">
        <v>268</v>
      </c>
      <c r="C111" s="89">
        <v>920036</v>
      </c>
      <c r="D111" s="89">
        <v>920037</v>
      </c>
      <c r="E111" s="89">
        <v>920038</v>
      </c>
      <c r="F111" s="89">
        <v>0</v>
      </c>
      <c r="G111" s="89">
        <v>0</v>
      </c>
      <c r="H111" s="89" t="s">
        <v>226</v>
      </c>
      <c r="I111" s="89" t="s">
        <v>227</v>
      </c>
      <c r="J111" s="89" t="s">
        <v>228</v>
      </c>
      <c r="K111" s="89">
        <v>0</v>
      </c>
      <c r="L111" s="89">
        <v>0</v>
      </c>
      <c r="M111" s="182">
        <v>0.25</v>
      </c>
      <c r="N111" s="182">
        <v>0.5</v>
      </c>
      <c r="O111" s="182">
        <v>0.25</v>
      </c>
      <c r="P111" s="182">
        <v>0</v>
      </c>
      <c r="Q111" s="185">
        <v>0</v>
      </c>
    </row>
    <row r="112" spans="2:17" x14ac:dyDescent="0.3">
      <c r="B112" s="118" t="s">
        <v>269</v>
      </c>
      <c r="C112" s="89">
        <v>920036</v>
      </c>
      <c r="D112" s="89">
        <v>920037</v>
      </c>
      <c r="E112" s="89">
        <v>920038</v>
      </c>
      <c r="F112" s="89">
        <v>0</v>
      </c>
      <c r="G112" s="89">
        <v>0</v>
      </c>
      <c r="H112" s="89" t="s">
        <v>226</v>
      </c>
      <c r="I112" s="89" t="s">
        <v>227</v>
      </c>
      <c r="J112" s="89" t="s">
        <v>228</v>
      </c>
      <c r="K112" s="89">
        <v>0</v>
      </c>
      <c r="L112" s="89">
        <v>0</v>
      </c>
      <c r="M112" s="182">
        <v>0.25</v>
      </c>
      <c r="N112" s="182">
        <v>0.25</v>
      </c>
      <c r="O112" s="182">
        <v>0.5</v>
      </c>
      <c r="P112" s="182">
        <v>0</v>
      </c>
      <c r="Q112" s="185">
        <v>0</v>
      </c>
    </row>
    <row r="113" spans="2:17" x14ac:dyDescent="0.3">
      <c r="B113" s="118" t="s">
        <v>270</v>
      </c>
      <c r="C113" s="89">
        <v>920036</v>
      </c>
      <c r="D113" s="89">
        <v>920037</v>
      </c>
      <c r="E113" s="89">
        <v>920038</v>
      </c>
      <c r="F113" s="89">
        <v>920039</v>
      </c>
      <c r="G113" s="89">
        <v>0</v>
      </c>
      <c r="H113" s="213" t="s">
        <v>226</v>
      </c>
      <c r="I113" s="213" t="s">
        <v>227</v>
      </c>
      <c r="J113" s="213" t="s">
        <v>228</v>
      </c>
      <c r="K113" s="89" t="s">
        <v>154</v>
      </c>
      <c r="L113" s="89">
        <v>0</v>
      </c>
      <c r="M113" s="182">
        <v>0.1</v>
      </c>
      <c r="N113" s="182">
        <v>0.1</v>
      </c>
      <c r="O113" s="182">
        <v>0.1</v>
      </c>
      <c r="P113" s="182">
        <v>0.7</v>
      </c>
      <c r="Q113" s="185">
        <v>0</v>
      </c>
    </row>
    <row r="114" spans="2:17" ht="12.75" thickBot="1" x14ac:dyDescent="0.35">
      <c r="B114" s="120" t="s">
        <v>109</v>
      </c>
      <c r="C114" s="121">
        <v>920036</v>
      </c>
      <c r="D114" s="121">
        <v>920037</v>
      </c>
      <c r="E114" s="121">
        <v>920038</v>
      </c>
      <c r="F114" s="121">
        <v>920039</v>
      </c>
      <c r="G114" s="121">
        <v>920040</v>
      </c>
      <c r="H114" s="214" t="s">
        <v>226</v>
      </c>
      <c r="I114" s="214" t="s">
        <v>227</v>
      </c>
      <c r="J114" s="214" t="s">
        <v>228</v>
      </c>
      <c r="K114" s="121" t="s">
        <v>154</v>
      </c>
      <c r="L114" s="121" t="s">
        <v>97</v>
      </c>
      <c r="M114" s="186">
        <v>0</v>
      </c>
      <c r="N114" s="186">
        <v>0</v>
      </c>
      <c r="O114" s="186">
        <v>0</v>
      </c>
      <c r="P114" s="186">
        <v>0.5</v>
      </c>
      <c r="Q114" s="187">
        <v>0.5</v>
      </c>
    </row>
    <row r="115" spans="2:17" x14ac:dyDescent="0.3">
      <c r="B115" s="102" t="s">
        <v>271</v>
      </c>
      <c r="C115" s="103">
        <v>920041</v>
      </c>
      <c r="D115" s="103">
        <v>920042</v>
      </c>
      <c r="E115" s="103">
        <v>920043</v>
      </c>
      <c r="F115" s="103">
        <v>0</v>
      </c>
      <c r="G115" s="103">
        <v>0</v>
      </c>
      <c r="H115" s="103" t="s">
        <v>229</v>
      </c>
      <c r="I115" s="103" t="s">
        <v>230</v>
      </c>
      <c r="J115" s="103" t="s">
        <v>231</v>
      </c>
      <c r="K115" s="103">
        <v>0</v>
      </c>
      <c r="L115" s="103">
        <v>0</v>
      </c>
      <c r="M115" s="183">
        <v>0.5</v>
      </c>
      <c r="N115" s="183">
        <v>0.25</v>
      </c>
      <c r="O115" s="183">
        <v>0.25</v>
      </c>
      <c r="P115" s="183">
        <v>0</v>
      </c>
      <c r="Q115" s="184">
        <v>0</v>
      </c>
    </row>
    <row r="116" spans="2:17" x14ac:dyDescent="0.3">
      <c r="B116" s="118" t="s">
        <v>272</v>
      </c>
      <c r="C116" s="89">
        <v>920041</v>
      </c>
      <c r="D116" s="89">
        <v>920042</v>
      </c>
      <c r="E116" s="89">
        <v>920043</v>
      </c>
      <c r="F116" s="89">
        <v>0</v>
      </c>
      <c r="G116" s="89">
        <v>0</v>
      </c>
      <c r="H116" s="89" t="s">
        <v>229</v>
      </c>
      <c r="I116" s="89" t="s">
        <v>230</v>
      </c>
      <c r="J116" s="89" t="s">
        <v>231</v>
      </c>
      <c r="K116" s="89">
        <v>0</v>
      </c>
      <c r="L116" s="89">
        <v>0</v>
      </c>
      <c r="M116" s="182">
        <v>0.25</v>
      </c>
      <c r="N116" s="182">
        <v>0.5</v>
      </c>
      <c r="O116" s="182">
        <v>0.25</v>
      </c>
      <c r="P116" s="182">
        <v>0</v>
      </c>
      <c r="Q116" s="185">
        <v>0</v>
      </c>
    </row>
    <row r="117" spans="2:17" x14ac:dyDescent="0.3">
      <c r="B117" s="118" t="s">
        <v>273</v>
      </c>
      <c r="C117" s="89">
        <v>920041</v>
      </c>
      <c r="D117" s="89">
        <v>920042</v>
      </c>
      <c r="E117" s="89">
        <v>920043</v>
      </c>
      <c r="F117" s="89">
        <v>0</v>
      </c>
      <c r="G117" s="89">
        <v>0</v>
      </c>
      <c r="H117" s="89" t="s">
        <v>229</v>
      </c>
      <c r="I117" s="89" t="s">
        <v>230</v>
      </c>
      <c r="J117" s="89" t="s">
        <v>231</v>
      </c>
      <c r="K117" s="89">
        <v>0</v>
      </c>
      <c r="L117" s="89">
        <v>0</v>
      </c>
      <c r="M117" s="182">
        <v>0.25</v>
      </c>
      <c r="N117" s="182">
        <v>0.25</v>
      </c>
      <c r="O117" s="182">
        <v>0.5</v>
      </c>
      <c r="P117" s="182">
        <v>0</v>
      </c>
      <c r="Q117" s="185">
        <v>0</v>
      </c>
    </row>
    <row r="118" spans="2:17" x14ac:dyDescent="0.3">
      <c r="B118" s="118" t="s">
        <v>167</v>
      </c>
      <c r="C118" s="89">
        <v>920041</v>
      </c>
      <c r="D118" s="89">
        <v>920042</v>
      </c>
      <c r="E118" s="89">
        <v>920043</v>
      </c>
      <c r="F118" s="89">
        <v>920044</v>
      </c>
      <c r="G118" s="89">
        <v>0</v>
      </c>
      <c r="H118" s="213" t="s">
        <v>229</v>
      </c>
      <c r="I118" s="213" t="s">
        <v>230</v>
      </c>
      <c r="J118" s="213" t="s">
        <v>231</v>
      </c>
      <c r="K118" s="89" t="s">
        <v>155</v>
      </c>
      <c r="L118" s="89">
        <v>0</v>
      </c>
      <c r="M118" s="182">
        <v>0.1</v>
      </c>
      <c r="N118" s="182">
        <v>0.1</v>
      </c>
      <c r="O118" s="182">
        <v>0.1</v>
      </c>
      <c r="P118" s="182">
        <v>0.7</v>
      </c>
      <c r="Q118" s="185">
        <v>0</v>
      </c>
    </row>
    <row r="119" spans="2:17" ht="12.75" thickBot="1" x14ac:dyDescent="0.35">
      <c r="B119" s="120" t="s">
        <v>110</v>
      </c>
      <c r="C119" s="121">
        <v>920041</v>
      </c>
      <c r="D119" s="121">
        <v>920042</v>
      </c>
      <c r="E119" s="121">
        <v>920043</v>
      </c>
      <c r="F119" s="121">
        <v>920044</v>
      </c>
      <c r="G119" s="121">
        <v>920045</v>
      </c>
      <c r="H119" s="214" t="s">
        <v>229</v>
      </c>
      <c r="I119" s="214" t="s">
        <v>230</v>
      </c>
      <c r="J119" s="214" t="s">
        <v>231</v>
      </c>
      <c r="K119" s="121" t="s">
        <v>155</v>
      </c>
      <c r="L119" s="121" t="s">
        <v>98</v>
      </c>
      <c r="M119" s="186">
        <v>0</v>
      </c>
      <c r="N119" s="186">
        <v>0</v>
      </c>
      <c r="O119" s="186">
        <v>0</v>
      </c>
      <c r="P119" s="186">
        <v>0.5</v>
      </c>
      <c r="Q119" s="187">
        <v>0.5</v>
      </c>
    </row>
    <row r="120" spans="2:17" x14ac:dyDescent="0.3">
      <c r="B120" s="102" t="s">
        <v>274</v>
      </c>
      <c r="C120" s="103">
        <v>920046</v>
      </c>
      <c r="D120" s="103">
        <v>920047</v>
      </c>
      <c r="E120" s="103">
        <v>920048</v>
      </c>
      <c r="F120" s="103">
        <v>0</v>
      </c>
      <c r="G120" s="103">
        <v>0</v>
      </c>
      <c r="H120" s="103" t="s">
        <v>232</v>
      </c>
      <c r="I120" s="103" t="s">
        <v>233</v>
      </c>
      <c r="J120" s="103" t="s">
        <v>234</v>
      </c>
      <c r="K120" s="103">
        <v>0</v>
      </c>
      <c r="L120" s="103">
        <v>0</v>
      </c>
      <c r="M120" s="183">
        <v>0.5</v>
      </c>
      <c r="N120" s="183">
        <v>0.25</v>
      </c>
      <c r="O120" s="183">
        <v>0.25</v>
      </c>
      <c r="P120" s="183">
        <v>0</v>
      </c>
      <c r="Q120" s="184">
        <v>0</v>
      </c>
    </row>
    <row r="121" spans="2:17" x14ac:dyDescent="0.3">
      <c r="B121" s="118" t="s">
        <v>275</v>
      </c>
      <c r="C121" s="89">
        <v>920046</v>
      </c>
      <c r="D121" s="89">
        <v>920047</v>
      </c>
      <c r="E121" s="89">
        <v>920048</v>
      </c>
      <c r="F121" s="89">
        <v>0</v>
      </c>
      <c r="G121" s="89">
        <v>0</v>
      </c>
      <c r="H121" s="89" t="s">
        <v>232</v>
      </c>
      <c r="I121" s="89" t="s">
        <v>233</v>
      </c>
      <c r="J121" s="89" t="s">
        <v>234</v>
      </c>
      <c r="K121" s="89">
        <v>0</v>
      </c>
      <c r="L121" s="89">
        <v>0</v>
      </c>
      <c r="M121" s="182">
        <v>0.25</v>
      </c>
      <c r="N121" s="182">
        <v>0.5</v>
      </c>
      <c r="O121" s="182">
        <v>0.25</v>
      </c>
      <c r="P121" s="182">
        <v>0</v>
      </c>
      <c r="Q121" s="185">
        <v>0</v>
      </c>
    </row>
    <row r="122" spans="2:17" x14ac:dyDescent="0.3">
      <c r="B122" s="118" t="s">
        <v>276</v>
      </c>
      <c r="C122" s="89">
        <v>920046</v>
      </c>
      <c r="D122" s="89">
        <v>920047</v>
      </c>
      <c r="E122" s="89">
        <v>920048</v>
      </c>
      <c r="F122" s="89">
        <v>0</v>
      </c>
      <c r="G122" s="89">
        <v>0</v>
      </c>
      <c r="H122" s="89" t="s">
        <v>232</v>
      </c>
      <c r="I122" s="89" t="s">
        <v>233</v>
      </c>
      <c r="J122" s="89" t="s">
        <v>234</v>
      </c>
      <c r="K122" s="89">
        <v>0</v>
      </c>
      <c r="L122" s="89">
        <v>0</v>
      </c>
      <c r="M122" s="182">
        <v>0.25</v>
      </c>
      <c r="N122" s="182">
        <v>0.25</v>
      </c>
      <c r="O122" s="182">
        <v>0.5</v>
      </c>
      <c r="P122" s="182">
        <v>0</v>
      </c>
      <c r="Q122" s="185">
        <v>0</v>
      </c>
    </row>
    <row r="123" spans="2:17" x14ac:dyDescent="0.3">
      <c r="B123" s="118" t="s">
        <v>168</v>
      </c>
      <c r="C123" s="89">
        <v>920046</v>
      </c>
      <c r="D123" s="89">
        <v>920047</v>
      </c>
      <c r="E123" s="89">
        <v>920048</v>
      </c>
      <c r="F123" s="89">
        <v>920049</v>
      </c>
      <c r="G123" s="89">
        <v>0</v>
      </c>
      <c r="H123" s="213" t="s">
        <v>232</v>
      </c>
      <c r="I123" s="213" t="s">
        <v>233</v>
      </c>
      <c r="J123" s="213" t="s">
        <v>234</v>
      </c>
      <c r="K123" s="89" t="s">
        <v>156</v>
      </c>
      <c r="L123" s="89">
        <v>0</v>
      </c>
      <c r="M123" s="182">
        <v>0.1</v>
      </c>
      <c r="N123" s="182">
        <v>0.1</v>
      </c>
      <c r="O123" s="182">
        <v>0.1</v>
      </c>
      <c r="P123" s="182">
        <v>0.7</v>
      </c>
      <c r="Q123" s="185">
        <v>0</v>
      </c>
    </row>
    <row r="124" spans="2:17" ht="12.75" thickBot="1" x14ac:dyDescent="0.35">
      <c r="B124" s="120" t="s">
        <v>111</v>
      </c>
      <c r="C124" s="121">
        <v>920046</v>
      </c>
      <c r="D124" s="121">
        <v>920047</v>
      </c>
      <c r="E124" s="121">
        <v>920048</v>
      </c>
      <c r="F124" s="121">
        <v>920049</v>
      </c>
      <c r="G124" s="121">
        <v>920050</v>
      </c>
      <c r="H124" s="214" t="s">
        <v>232</v>
      </c>
      <c r="I124" s="214" t="s">
        <v>233</v>
      </c>
      <c r="J124" s="214" t="s">
        <v>234</v>
      </c>
      <c r="K124" s="121" t="s">
        <v>156</v>
      </c>
      <c r="L124" s="121" t="s">
        <v>99</v>
      </c>
      <c r="M124" s="186">
        <v>0</v>
      </c>
      <c r="N124" s="186">
        <v>0</v>
      </c>
      <c r="O124" s="186">
        <v>0</v>
      </c>
      <c r="P124" s="186">
        <v>0.5</v>
      </c>
      <c r="Q124" s="187">
        <v>0.5</v>
      </c>
    </row>
    <row r="125" spans="2:17" x14ac:dyDescent="0.3">
      <c r="B125" s="102" t="s">
        <v>277</v>
      </c>
      <c r="C125" s="103">
        <v>920051</v>
      </c>
      <c r="D125" s="103">
        <v>920052</v>
      </c>
      <c r="E125" s="103">
        <v>920053</v>
      </c>
      <c r="F125" s="103">
        <v>0</v>
      </c>
      <c r="G125" s="103">
        <v>0</v>
      </c>
      <c r="H125" s="103" t="s">
        <v>235</v>
      </c>
      <c r="I125" s="103" t="s">
        <v>236</v>
      </c>
      <c r="J125" s="103" t="s">
        <v>237</v>
      </c>
      <c r="K125" s="103">
        <v>0</v>
      </c>
      <c r="L125" s="103">
        <v>0</v>
      </c>
      <c r="M125" s="183">
        <v>0.5</v>
      </c>
      <c r="N125" s="183">
        <v>0.25</v>
      </c>
      <c r="O125" s="183">
        <v>0.25</v>
      </c>
      <c r="P125" s="183">
        <v>0</v>
      </c>
      <c r="Q125" s="184">
        <v>0</v>
      </c>
    </row>
    <row r="126" spans="2:17" x14ac:dyDescent="0.3">
      <c r="B126" s="118" t="s">
        <v>278</v>
      </c>
      <c r="C126" s="89">
        <v>920051</v>
      </c>
      <c r="D126" s="89">
        <v>920052</v>
      </c>
      <c r="E126" s="89">
        <v>920053</v>
      </c>
      <c r="F126" s="89">
        <v>0</v>
      </c>
      <c r="G126" s="89">
        <v>0</v>
      </c>
      <c r="H126" s="89" t="s">
        <v>235</v>
      </c>
      <c r="I126" s="89" t="s">
        <v>236</v>
      </c>
      <c r="J126" s="89" t="s">
        <v>237</v>
      </c>
      <c r="K126" s="89">
        <v>0</v>
      </c>
      <c r="L126" s="89">
        <v>0</v>
      </c>
      <c r="M126" s="182">
        <v>0.25</v>
      </c>
      <c r="N126" s="182">
        <v>0.5</v>
      </c>
      <c r="O126" s="182">
        <v>0.25</v>
      </c>
      <c r="P126" s="182">
        <v>0</v>
      </c>
      <c r="Q126" s="185">
        <v>0</v>
      </c>
    </row>
    <row r="127" spans="2:17" x14ac:dyDescent="0.3">
      <c r="B127" s="118" t="s">
        <v>279</v>
      </c>
      <c r="C127" s="89">
        <v>920051</v>
      </c>
      <c r="D127" s="89">
        <v>920052</v>
      </c>
      <c r="E127" s="89">
        <v>920053</v>
      </c>
      <c r="F127" s="89">
        <v>0</v>
      </c>
      <c r="G127" s="89">
        <v>0</v>
      </c>
      <c r="H127" s="89" t="s">
        <v>235</v>
      </c>
      <c r="I127" s="89" t="s">
        <v>236</v>
      </c>
      <c r="J127" s="89" t="s">
        <v>237</v>
      </c>
      <c r="K127" s="89">
        <v>0</v>
      </c>
      <c r="L127" s="89">
        <v>0</v>
      </c>
      <c r="M127" s="182">
        <v>0.25</v>
      </c>
      <c r="N127" s="182">
        <v>0.25</v>
      </c>
      <c r="O127" s="182">
        <v>0.5</v>
      </c>
      <c r="P127" s="182">
        <v>0</v>
      </c>
      <c r="Q127" s="185">
        <v>0</v>
      </c>
    </row>
    <row r="128" spans="2:17" x14ac:dyDescent="0.3">
      <c r="B128" s="118" t="s">
        <v>169</v>
      </c>
      <c r="C128" s="89">
        <v>920051</v>
      </c>
      <c r="D128" s="89">
        <v>920052</v>
      </c>
      <c r="E128" s="89">
        <v>920053</v>
      </c>
      <c r="F128" s="89">
        <v>920054</v>
      </c>
      <c r="G128" s="89">
        <v>0</v>
      </c>
      <c r="H128" s="213" t="s">
        <v>235</v>
      </c>
      <c r="I128" s="213" t="s">
        <v>236</v>
      </c>
      <c r="J128" s="213" t="s">
        <v>237</v>
      </c>
      <c r="K128" s="89" t="s">
        <v>157</v>
      </c>
      <c r="L128" s="89">
        <v>0</v>
      </c>
      <c r="M128" s="182">
        <v>0.1</v>
      </c>
      <c r="N128" s="182">
        <v>0.1</v>
      </c>
      <c r="O128" s="182">
        <v>0.1</v>
      </c>
      <c r="P128" s="182">
        <v>0.7</v>
      </c>
      <c r="Q128" s="185">
        <v>0</v>
      </c>
    </row>
    <row r="129" spans="2:17" ht="12.75" thickBot="1" x14ac:dyDescent="0.35">
      <c r="B129" s="120" t="s">
        <v>112</v>
      </c>
      <c r="C129" s="121">
        <v>920051</v>
      </c>
      <c r="D129" s="121">
        <v>920052</v>
      </c>
      <c r="E129" s="121">
        <v>920053</v>
      </c>
      <c r="F129" s="121">
        <v>920054</v>
      </c>
      <c r="G129" s="121">
        <v>920055</v>
      </c>
      <c r="H129" s="214" t="s">
        <v>235</v>
      </c>
      <c r="I129" s="214" t="s">
        <v>236</v>
      </c>
      <c r="J129" s="214" t="s">
        <v>237</v>
      </c>
      <c r="K129" s="121" t="s">
        <v>157</v>
      </c>
      <c r="L129" s="121" t="s">
        <v>100</v>
      </c>
      <c r="M129" s="186">
        <v>0</v>
      </c>
      <c r="N129" s="186">
        <v>0</v>
      </c>
      <c r="O129" s="186">
        <v>0</v>
      </c>
      <c r="P129" s="186">
        <v>0.5</v>
      </c>
      <c r="Q129" s="187">
        <v>0.5</v>
      </c>
    </row>
    <row r="130" spans="2:17" x14ac:dyDescent="0.3">
      <c r="B130" s="102" t="s">
        <v>256</v>
      </c>
      <c r="C130" s="103">
        <v>920056</v>
      </c>
      <c r="D130" s="103">
        <v>920057</v>
      </c>
      <c r="E130" s="103">
        <v>920058</v>
      </c>
      <c r="F130" s="103">
        <v>0</v>
      </c>
      <c r="G130" s="103">
        <v>0</v>
      </c>
      <c r="H130" s="103" t="s">
        <v>238</v>
      </c>
      <c r="I130" s="103" t="s">
        <v>239</v>
      </c>
      <c r="J130" s="103" t="s">
        <v>240</v>
      </c>
      <c r="K130" s="103">
        <v>0</v>
      </c>
      <c r="L130" s="103">
        <v>0</v>
      </c>
      <c r="M130" s="183">
        <v>0.5</v>
      </c>
      <c r="N130" s="183">
        <v>0.25</v>
      </c>
      <c r="O130" s="183">
        <v>0.25</v>
      </c>
      <c r="P130" s="183">
        <v>0</v>
      </c>
      <c r="Q130" s="184">
        <v>0</v>
      </c>
    </row>
    <row r="131" spans="2:17" x14ac:dyDescent="0.3">
      <c r="B131" s="118" t="s">
        <v>257</v>
      </c>
      <c r="C131" s="89">
        <v>920056</v>
      </c>
      <c r="D131" s="89">
        <v>920057</v>
      </c>
      <c r="E131" s="89">
        <v>920058</v>
      </c>
      <c r="F131" s="89">
        <v>0</v>
      </c>
      <c r="G131" s="89">
        <v>0</v>
      </c>
      <c r="H131" s="89" t="s">
        <v>238</v>
      </c>
      <c r="I131" s="89" t="s">
        <v>239</v>
      </c>
      <c r="J131" s="89" t="s">
        <v>240</v>
      </c>
      <c r="K131" s="89">
        <v>0</v>
      </c>
      <c r="L131" s="89">
        <v>0</v>
      </c>
      <c r="M131" s="182">
        <v>0.25</v>
      </c>
      <c r="N131" s="182">
        <v>0.5</v>
      </c>
      <c r="O131" s="182">
        <v>0.25</v>
      </c>
      <c r="P131" s="182">
        <v>0</v>
      </c>
      <c r="Q131" s="185">
        <v>0</v>
      </c>
    </row>
    <row r="132" spans="2:17" x14ac:dyDescent="0.3">
      <c r="B132" s="118" t="s">
        <v>258</v>
      </c>
      <c r="C132" s="89">
        <v>920056</v>
      </c>
      <c r="D132" s="89">
        <v>920057</v>
      </c>
      <c r="E132" s="89">
        <v>920058</v>
      </c>
      <c r="F132" s="89">
        <v>0</v>
      </c>
      <c r="G132" s="89">
        <v>0</v>
      </c>
      <c r="H132" s="89" t="s">
        <v>238</v>
      </c>
      <c r="I132" s="89" t="s">
        <v>239</v>
      </c>
      <c r="J132" s="89" t="s">
        <v>240</v>
      </c>
      <c r="K132" s="89">
        <v>0</v>
      </c>
      <c r="L132" s="89">
        <v>0</v>
      </c>
      <c r="M132" s="182">
        <v>0.25</v>
      </c>
      <c r="N132" s="182">
        <v>0.25</v>
      </c>
      <c r="O132" s="182">
        <v>0.5</v>
      </c>
      <c r="P132" s="182">
        <v>0</v>
      </c>
      <c r="Q132" s="185">
        <v>0</v>
      </c>
    </row>
    <row r="133" spans="2:17" x14ac:dyDescent="0.3">
      <c r="B133" s="118" t="s">
        <v>170</v>
      </c>
      <c r="C133" s="89">
        <v>920056</v>
      </c>
      <c r="D133" s="89">
        <v>920057</v>
      </c>
      <c r="E133" s="89">
        <v>920058</v>
      </c>
      <c r="F133" s="89">
        <v>920059</v>
      </c>
      <c r="G133" s="89">
        <v>0</v>
      </c>
      <c r="H133" s="213" t="s">
        <v>238</v>
      </c>
      <c r="I133" s="213" t="s">
        <v>239</v>
      </c>
      <c r="J133" s="213" t="s">
        <v>240</v>
      </c>
      <c r="K133" s="89" t="s">
        <v>158</v>
      </c>
      <c r="L133" s="89">
        <v>0</v>
      </c>
      <c r="M133" s="182">
        <v>0.1</v>
      </c>
      <c r="N133" s="182">
        <v>0.1</v>
      </c>
      <c r="O133" s="182">
        <v>0.1</v>
      </c>
      <c r="P133" s="182">
        <v>0.7</v>
      </c>
      <c r="Q133" s="185">
        <v>0</v>
      </c>
    </row>
    <row r="134" spans="2:17" ht="12.75" thickBot="1" x14ac:dyDescent="0.35">
      <c r="B134" s="127" t="s">
        <v>113</v>
      </c>
      <c r="C134" s="90">
        <v>920056</v>
      </c>
      <c r="D134" s="90">
        <v>920057</v>
      </c>
      <c r="E134" s="90">
        <v>920058</v>
      </c>
      <c r="F134" s="90">
        <v>920059</v>
      </c>
      <c r="G134" s="90">
        <v>920060</v>
      </c>
      <c r="H134" s="214" t="s">
        <v>238</v>
      </c>
      <c r="I134" s="214" t="s">
        <v>239</v>
      </c>
      <c r="J134" s="214" t="s">
        <v>240</v>
      </c>
      <c r="K134" s="90" t="s">
        <v>158</v>
      </c>
      <c r="L134" s="90" t="s">
        <v>101</v>
      </c>
      <c r="M134" s="186">
        <v>0</v>
      </c>
      <c r="N134" s="186">
        <v>0</v>
      </c>
      <c r="O134" s="186">
        <v>0</v>
      </c>
      <c r="P134" s="186">
        <v>0.5</v>
      </c>
      <c r="Q134" s="187">
        <v>0.5</v>
      </c>
    </row>
    <row r="135" spans="2:17" x14ac:dyDescent="0.3">
      <c r="B135" s="102" t="s">
        <v>310</v>
      </c>
      <c r="C135" s="103">
        <v>930001</v>
      </c>
      <c r="D135" s="103">
        <v>0</v>
      </c>
      <c r="E135" s="103">
        <v>0</v>
      </c>
      <c r="F135" s="103">
        <v>0</v>
      </c>
      <c r="G135" s="103">
        <v>0</v>
      </c>
      <c r="H135" s="103" t="s">
        <v>304</v>
      </c>
      <c r="I135" s="103">
        <v>0</v>
      </c>
      <c r="J135" s="103">
        <v>0</v>
      </c>
      <c r="K135" s="103">
        <v>0</v>
      </c>
      <c r="L135" s="103">
        <v>0</v>
      </c>
      <c r="M135" s="183">
        <v>1</v>
      </c>
      <c r="N135" s="183">
        <v>0</v>
      </c>
      <c r="O135" s="183">
        <v>0</v>
      </c>
      <c r="P135" s="183">
        <v>0</v>
      </c>
      <c r="Q135" s="184">
        <v>0</v>
      </c>
    </row>
    <row r="136" spans="2:17" x14ac:dyDescent="0.3">
      <c r="B136" s="118" t="s">
        <v>321</v>
      </c>
      <c r="C136" s="89">
        <v>930002</v>
      </c>
      <c r="D136" s="89">
        <v>0</v>
      </c>
      <c r="E136" s="89">
        <v>0</v>
      </c>
      <c r="F136" s="89">
        <v>0</v>
      </c>
      <c r="G136" s="89">
        <v>0</v>
      </c>
      <c r="H136" s="89" t="s">
        <v>305</v>
      </c>
      <c r="I136" s="89">
        <v>0</v>
      </c>
      <c r="J136" s="89">
        <v>0</v>
      </c>
      <c r="K136" s="89">
        <v>0</v>
      </c>
      <c r="L136" s="89">
        <v>0</v>
      </c>
      <c r="M136" s="182">
        <v>1</v>
      </c>
      <c r="N136" s="182">
        <v>0</v>
      </c>
      <c r="O136" s="182">
        <v>0</v>
      </c>
      <c r="P136" s="182">
        <v>0</v>
      </c>
      <c r="Q136" s="185">
        <v>0</v>
      </c>
    </row>
    <row r="137" spans="2:17" x14ac:dyDescent="0.3">
      <c r="B137" s="118" t="s">
        <v>322</v>
      </c>
      <c r="C137" s="89">
        <v>930003</v>
      </c>
      <c r="D137" s="89">
        <v>0</v>
      </c>
      <c r="E137" s="89">
        <v>0</v>
      </c>
      <c r="F137" s="89">
        <v>0</v>
      </c>
      <c r="G137" s="89">
        <v>0</v>
      </c>
      <c r="H137" s="89" t="s">
        <v>315</v>
      </c>
      <c r="I137" s="89">
        <v>0</v>
      </c>
      <c r="J137" s="89">
        <v>0</v>
      </c>
      <c r="K137" s="89">
        <v>0</v>
      </c>
      <c r="L137" s="89">
        <v>0</v>
      </c>
      <c r="M137" s="182">
        <v>1</v>
      </c>
      <c r="N137" s="182">
        <v>0</v>
      </c>
      <c r="O137" s="182">
        <v>0</v>
      </c>
      <c r="P137" s="182">
        <v>0</v>
      </c>
      <c r="Q137" s="185">
        <v>0</v>
      </c>
    </row>
    <row r="138" spans="2:17" x14ac:dyDescent="0.3">
      <c r="B138" s="118" t="s">
        <v>323</v>
      </c>
      <c r="C138" s="89">
        <v>930004</v>
      </c>
      <c r="D138" s="89">
        <v>0</v>
      </c>
      <c r="E138" s="89">
        <v>0</v>
      </c>
      <c r="F138" s="89">
        <v>0</v>
      </c>
      <c r="G138" s="89">
        <v>0</v>
      </c>
      <c r="H138" s="89" t="s">
        <v>306</v>
      </c>
      <c r="I138" s="89">
        <v>0</v>
      </c>
      <c r="J138" s="89">
        <v>0</v>
      </c>
      <c r="K138" s="89">
        <v>0</v>
      </c>
      <c r="L138" s="89">
        <v>0</v>
      </c>
      <c r="M138" s="182">
        <v>1</v>
      </c>
      <c r="N138" s="182">
        <v>0</v>
      </c>
      <c r="O138" s="182">
        <v>0</v>
      </c>
      <c r="P138" s="182">
        <v>0</v>
      </c>
      <c r="Q138" s="185">
        <v>0</v>
      </c>
    </row>
    <row r="139" spans="2:17" x14ac:dyDescent="0.3">
      <c r="B139" s="118" t="s">
        <v>324</v>
      </c>
      <c r="C139" s="89">
        <v>930005</v>
      </c>
      <c r="D139" s="89">
        <v>0</v>
      </c>
      <c r="E139" s="89">
        <v>0</v>
      </c>
      <c r="F139" s="89">
        <v>0</v>
      </c>
      <c r="G139" s="89">
        <v>0</v>
      </c>
      <c r="H139" s="89" t="s">
        <v>307</v>
      </c>
      <c r="I139" s="89">
        <v>0</v>
      </c>
      <c r="J139" s="89">
        <v>0</v>
      </c>
      <c r="K139" s="89">
        <v>0</v>
      </c>
      <c r="L139" s="89">
        <v>0</v>
      </c>
      <c r="M139" s="182">
        <v>1</v>
      </c>
      <c r="N139" s="182">
        <v>0</v>
      </c>
      <c r="O139" s="182">
        <v>0</v>
      </c>
      <c r="P139" s="182">
        <v>0</v>
      </c>
      <c r="Q139" s="185">
        <v>0</v>
      </c>
    </row>
    <row r="140" spans="2:17" x14ac:dyDescent="0.3">
      <c r="B140" s="118" t="s">
        <v>325</v>
      </c>
      <c r="C140" s="89">
        <v>930006</v>
      </c>
      <c r="D140" s="89">
        <v>0</v>
      </c>
      <c r="E140" s="89">
        <v>0</v>
      </c>
      <c r="F140" s="89">
        <v>0</v>
      </c>
      <c r="G140" s="89">
        <v>0</v>
      </c>
      <c r="H140" s="89" t="s">
        <v>316</v>
      </c>
      <c r="I140" s="89">
        <v>0</v>
      </c>
      <c r="J140" s="89">
        <v>0</v>
      </c>
      <c r="K140" s="89">
        <v>0</v>
      </c>
      <c r="L140" s="89">
        <v>0</v>
      </c>
      <c r="M140" s="182">
        <v>1</v>
      </c>
      <c r="N140" s="182">
        <v>0</v>
      </c>
      <c r="O140" s="182">
        <v>0</v>
      </c>
      <c r="P140" s="182">
        <v>0</v>
      </c>
      <c r="Q140" s="185">
        <v>0</v>
      </c>
    </row>
    <row r="141" spans="2:17" x14ac:dyDescent="0.3">
      <c r="B141" s="118" t="s">
        <v>326</v>
      </c>
      <c r="C141" s="89">
        <v>930007</v>
      </c>
      <c r="D141" s="89">
        <v>0</v>
      </c>
      <c r="E141" s="89">
        <v>0</v>
      </c>
      <c r="F141" s="89">
        <v>0</v>
      </c>
      <c r="G141" s="89">
        <v>0</v>
      </c>
      <c r="H141" s="89" t="s">
        <v>317</v>
      </c>
      <c r="I141" s="89">
        <v>0</v>
      </c>
      <c r="J141" s="89">
        <v>0</v>
      </c>
      <c r="K141" s="89">
        <v>0</v>
      </c>
      <c r="L141" s="89">
        <v>0</v>
      </c>
      <c r="M141" s="182">
        <v>1</v>
      </c>
      <c r="N141" s="182">
        <v>0</v>
      </c>
      <c r="O141" s="182">
        <v>0</v>
      </c>
      <c r="P141" s="182">
        <v>0</v>
      </c>
      <c r="Q141" s="185">
        <v>0</v>
      </c>
    </row>
    <row r="142" spans="2:17" x14ac:dyDescent="0.3">
      <c r="B142" s="118" t="s">
        <v>327</v>
      </c>
      <c r="C142" s="89">
        <v>930008</v>
      </c>
      <c r="D142" s="89">
        <v>0</v>
      </c>
      <c r="E142" s="89">
        <v>0</v>
      </c>
      <c r="F142" s="89">
        <v>0</v>
      </c>
      <c r="G142" s="89">
        <v>0</v>
      </c>
      <c r="H142" s="89" t="s">
        <v>318</v>
      </c>
      <c r="I142" s="89">
        <v>0</v>
      </c>
      <c r="J142" s="89">
        <v>0</v>
      </c>
      <c r="K142" s="89">
        <v>0</v>
      </c>
      <c r="L142" s="89">
        <v>0</v>
      </c>
      <c r="M142" s="182">
        <v>1</v>
      </c>
      <c r="N142" s="182">
        <v>0</v>
      </c>
      <c r="O142" s="182">
        <v>0</v>
      </c>
      <c r="P142" s="182">
        <v>0</v>
      </c>
      <c r="Q142" s="185">
        <v>0</v>
      </c>
    </row>
    <row r="143" spans="2:17" x14ac:dyDescent="0.3">
      <c r="B143" s="118" t="s">
        <v>311</v>
      </c>
      <c r="C143" s="89">
        <v>930009</v>
      </c>
      <c r="D143" s="89">
        <v>0</v>
      </c>
      <c r="E143" s="89">
        <v>0</v>
      </c>
      <c r="F143" s="89">
        <v>0</v>
      </c>
      <c r="G143" s="89">
        <v>0</v>
      </c>
      <c r="H143" s="89" t="s">
        <v>319</v>
      </c>
      <c r="I143" s="89">
        <v>0</v>
      </c>
      <c r="J143" s="89">
        <v>0</v>
      </c>
      <c r="K143" s="89">
        <v>0</v>
      </c>
      <c r="L143" s="89">
        <v>0</v>
      </c>
      <c r="M143" s="182">
        <v>1</v>
      </c>
      <c r="N143" s="182">
        <v>0</v>
      </c>
      <c r="O143" s="182">
        <v>0</v>
      </c>
      <c r="P143" s="182">
        <v>0</v>
      </c>
      <c r="Q143" s="185">
        <v>0</v>
      </c>
    </row>
    <row r="144" spans="2:17" x14ac:dyDescent="0.3">
      <c r="B144" s="118" t="s">
        <v>312</v>
      </c>
      <c r="C144" s="89">
        <v>930010</v>
      </c>
      <c r="D144" s="89">
        <v>0</v>
      </c>
      <c r="E144" s="89">
        <v>0</v>
      </c>
      <c r="F144" s="89">
        <v>0</v>
      </c>
      <c r="G144" s="89">
        <v>0</v>
      </c>
      <c r="H144" s="89" t="s">
        <v>308</v>
      </c>
      <c r="I144" s="89">
        <v>0</v>
      </c>
      <c r="J144" s="89">
        <v>0</v>
      </c>
      <c r="K144" s="89">
        <v>0</v>
      </c>
      <c r="L144" s="89">
        <v>0</v>
      </c>
      <c r="M144" s="182">
        <v>1</v>
      </c>
      <c r="N144" s="182">
        <v>0</v>
      </c>
      <c r="O144" s="182">
        <v>0</v>
      </c>
      <c r="P144" s="182">
        <v>0</v>
      </c>
      <c r="Q144" s="185">
        <v>0</v>
      </c>
    </row>
    <row r="145" spans="2:17" x14ac:dyDescent="0.3">
      <c r="B145" s="118" t="s">
        <v>313</v>
      </c>
      <c r="C145" s="89">
        <v>930011</v>
      </c>
      <c r="D145" s="89">
        <v>0</v>
      </c>
      <c r="E145" s="89">
        <v>0</v>
      </c>
      <c r="F145" s="89">
        <v>0</v>
      </c>
      <c r="G145" s="89">
        <v>0</v>
      </c>
      <c r="H145" s="89" t="s">
        <v>320</v>
      </c>
      <c r="I145" s="89">
        <v>0</v>
      </c>
      <c r="J145" s="89">
        <v>0</v>
      </c>
      <c r="K145" s="89">
        <v>0</v>
      </c>
      <c r="L145" s="89">
        <v>0</v>
      </c>
      <c r="M145" s="182">
        <v>1</v>
      </c>
      <c r="N145" s="182">
        <v>0</v>
      </c>
      <c r="O145" s="182">
        <v>0</v>
      </c>
      <c r="P145" s="182">
        <v>0</v>
      </c>
      <c r="Q145" s="185">
        <v>0</v>
      </c>
    </row>
    <row r="146" spans="2:17" ht="12.75" thickBot="1" x14ac:dyDescent="0.35">
      <c r="B146" s="120" t="s">
        <v>314</v>
      </c>
      <c r="C146" s="121">
        <v>930012</v>
      </c>
      <c r="D146" s="121">
        <v>0</v>
      </c>
      <c r="E146" s="121">
        <v>0</v>
      </c>
      <c r="F146" s="121">
        <v>0</v>
      </c>
      <c r="G146" s="121">
        <v>0</v>
      </c>
      <c r="H146" s="121" t="s">
        <v>309</v>
      </c>
      <c r="I146" s="121">
        <v>0</v>
      </c>
      <c r="J146" s="121">
        <v>0</v>
      </c>
      <c r="K146" s="121">
        <v>0</v>
      </c>
      <c r="L146" s="121">
        <v>0</v>
      </c>
      <c r="M146" s="186">
        <v>1</v>
      </c>
      <c r="N146" s="186">
        <v>0</v>
      </c>
      <c r="O146" s="186">
        <v>0</v>
      </c>
      <c r="P146" s="186">
        <v>0</v>
      </c>
      <c r="Q146" s="187">
        <v>0</v>
      </c>
    </row>
  </sheetData>
  <phoneticPr fontId="2" type="noConversion"/>
  <conditionalFormatting sqref="M3:Q146">
    <cfRule type="cellIs" dxfId="2" priority="1" operator="equal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32" sqref="E32"/>
    </sheetView>
  </sheetViews>
  <sheetFormatPr defaultRowHeight="12" x14ac:dyDescent="0.3"/>
  <cols>
    <col min="1" max="1" width="9" style="98"/>
    <col min="2" max="2" width="17.875" style="98" bestFit="1" customWidth="1"/>
    <col min="3" max="3" width="13.375" style="98" bestFit="1" customWidth="1"/>
    <col min="4" max="4" width="16.75" style="98" bestFit="1" customWidth="1"/>
    <col min="5" max="16384" width="9" style="98"/>
  </cols>
  <sheetData>
    <row r="2" spans="2:4" x14ac:dyDescent="0.3">
      <c r="B2" s="229"/>
      <c r="C2" s="229" t="s">
        <v>658</v>
      </c>
      <c r="D2" s="229" t="s">
        <v>42</v>
      </c>
    </row>
    <row r="3" spans="2:4" x14ac:dyDescent="0.3">
      <c r="B3" s="229" t="s">
        <v>651</v>
      </c>
      <c r="C3" s="226">
        <v>3.0000000000000001E-3</v>
      </c>
      <c r="D3" s="226">
        <v>0</v>
      </c>
    </row>
    <row r="4" spans="2:4" x14ac:dyDescent="0.3">
      <c r="B4" s="229" t="s">
        <v>652</v>
      </c>
      <c r="C4" s="226">
        <v>3.0000000000000001E-3</v>
      </c>
      <c r="D4" s="226">
        <v>0</v>
      </c>
    </row>
    <row r="5" spans="2:4" x14ac:dyDescent="0.3">
      <c r="B5" s="229" t="s">
        <v>653</v>
      </c>
      <c r="C5" s="226">
        <v>3.0000000000000001E-3</v>
      </c>
      <c r="D5" s="226">
        <v>5.0000000000000001E-3</v>
      </c>
    </row>
    <row r="6" spans="2:4" x14ac:dyDescent="0.3">
      <c r="B6" s="229" t="s">
        <v>659</v>
      </c>
      <c r="C6" s="226">
        <v>3.0000000000000001E-3</v>
      </c>
      <c r="D6" s="226">
        <v>0</v>
      </c>
    </row>
    <row r="7" spans="2:4" x14ac:dyDescent="0.3">
      <c r="B7" s="229" t="s">
        <v>654</v>
      </c>
      <c r="C7" s="226">
        <v>6.0000000000000001E-3</v>
      </c>
      <c r="D7" s="226">
        <v>0.01</v>
      </c>
    </row>
    <row r="8" spans="2:4" x14ac:dyDescent="0.3">
      <c r="B8" s="229" t="s">
        <v>655</v>
      </c>
      <c r="C8" s="226">
        <v>6.0000000000000001E-3</v>
      </c>
      <c r="D8" s="226">
        <v>0</v>
      </c>
    </row>
    <row r="9" spans="2:4" x14ac:dyDescent="0.3">
      <c r="B9" s="229" t="s">
        <v>660</v>
      </c>
      <c r="C9" s="226">
        <v>8.0000000000000002E-3</v>
      </c>
      <c r="D9" s="226">
        <v>0</v>
      </c>
    </row>
    <row r="10" spans="2:4" x14ac:dyDescent="0.3">
      <c r="B10" s="229" t="s">
        <v>656</v>
      </c>
      <c r="C10" s="226">
        <v>4.0000000000000001E-3</v>
      </c>
      <c r="D10" s="226">
        <v>0.01</v>
      </c>
    </row>
    <row r="11" spans="2:4" x14ac:dyDescent="0.3">
      <c r="B11" s="229" t="s">
        <v>657</v>
      </c>
      <c r="C11" s="226">
        <v>8.0000000000000002E-3</v>
      </c>
      <c r="D11" s="226">
        <v>0.01</v>
      </c>
    </row>
    <row r="13" spans="2:4" x14ac:dyDescent="0.3">
      <c r="B13" s="227" t="s">
        <v>661</v>
      </c>
    </row>
    <row r="14" spans="2:4" x14ac:dyDescent="0.3">
      <c r="B14" s="228" t="s">
        <v>662</v>
      </c>
    </row>
    <row r="15" spans="2:4" x14ac:dyDescent="0.3">
      <c r="B15" s="228" t="s">
        <v>663</v>
      </c>
    </row>
  </sheetData>
  <phoneticPr fontId="2" type="noConversion"/>
  <conditionalFormatting sqref="C3:D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"/>
  <sheetViews>
    <sheetView tabSelected="1" workbookViewId="0">
      <selection activeCell="G2" sqref="G2"/>
    </sheetView>
  </sheetViews>
  <sheetFormatPr defaultRowHeight="16.5" x14ac:dyDescent="0.3"/>
  <cols>
    <col min="1" max="1" width="35.375" bestFit="1" customWidth="1"/>
  </cols>
  <sheetData>
    <row r="2" spans="1:23" x14ac:dyDescent="0.3">
      <c r="A2" s="207" t="s">
        <v>348</v>
      </c>
      <c r="B2" s="252">
        <v>800000534</v>
      </c>
      <c r="C2" s="253">
        <v>800000536</v>
      </c>
      <c r="D2" s="254">
        <v>0</v>
      </c>
      <c r="E2" s="254">
        <v>0</v>
      </c>
      <c r="F2" s="254">
        <v>0</v>
      </c>
      <c r="G2" s="255">
        <v>800000546</v>
      </c>
      <c r="H2" s="255"/>
      <c r="I2" s="255">
        <v>800000547</v>
      </c>
      <c r="J2" s="255"/>
      <c r="K2" s="255">
        <v>800000548</v>
      </c>
      <c r="L2" s="255"/>
      <c r="M2" s="255">
        <v>800000549</v>
      </c>
      <c r="N2" s="265"/>
      <c r="O2" s="252">
        <v>30</v>
      </c>
      <c r="P2" s="253">
        <v>40</v>
      </c>
      <c r="Q2" s="254">
        <v>0</v>
      </c>
      <c r="R2" s="254">
        <v>0</v>
      </c>
      <c r="S2" s="254">
        <v>0</v>
      </c>
      <c r="T2" s="255">
        <v>18</v>
      </c>
      <c r="U2" s="255">
        <v>4</v>
      </c>
      <c r="V2" s="255">
        <v>2</v>
      </c>
      <c r="W2" s="255">
        <v>6</v>
      </c>
    </row>
    <row r="3" spans="1:23" x14ac:dyDescent="0.3">
      <c r="A3" s="207" t="s">
        <v>349</v>
      </c>
      <c r="B3" s="256">
        <v>800000535</v>
      </c>
      <c r="C3" s="252">
        <v>800000534</v>
      </c>
      <c r="D3" s="253">
        <v>800000536</v>
      </c>
      <c r="E3" s="254">
        <v>0</v>
      </c>
      <c r="F3" s="254">
        <v>0</v>
      </c>
      <c r="G3" s="255">
        <v>800000546</v>
      </c>
      <c r="H3" s="255"/>
      <c r="I3" s="255">
        <v>800000547</v>
      </c>
      <c r="J3" s="255"/>
      <c r="K3" s="255">
        <v>800000548</v>
      </c>
      <c r="L3" s="255"/>
      <c r="M3" s="255">
        <v>800000549</v>
      </c>
      <c r="N3" s="265"/>
      <c r="O3" s="256">
        <v>30</v>
      </c>
      <c r="P3" s="252">
        <v>10</v>
      </c>
      <c r="Q3" s="253">
        <v>30</v>
      </c>
      <c r="R3" s="254">
        <v>0</v>
      </c>
      <c r="S3" s="254">
        <v>0</v>
      </c>
      <c r="T3" s="255">
        <v>18</v>
      </c>
      <c r="U3" s="255">
        <v>4</v>
      </c>
      <c r="V3" s="255">
        <v>2</v>
      </c>
      <c r="W3" s="255">
        <v>6</v>
      </c>
    </row>
    <row r="4" spans="1:23" x14ac:dyDescent="0.3">
      <c r="A4" s="207" t="s">
        <v>677</v>
      </c>
      <c r="B4" s="257" t="s">
        <v>678</v>
      </c>
      <c r="C4" s="256">
        <v>800000535</v>
      </c>
      <c r="D4" s="252">
        <v>800000534</v>
      </c>
      <c r="E4" s="253">
        <v>800000536</v>
      </c>
      <c r="F4" s="254">
        <v>0</v>
      </c>
      <c r="G4" s="255">
        <v>800000546</v>
      </c>
      <c r="H4" s="255"/>
      <c r="I4" s="255">
        <v>800000547</v>
      </c>
      <c r="J4" s="255"/>
      <c r="K4" s="255">
        <v>800000548</v>
      </c>
      <c r="L4" s="255"/>
      <c r="M4" s="255">
        <v>800000549</v>
      </c>
      <c r="N4" s="265"/>
      <c r="O4" s="253">
        <v>30</v>
      </c>
      <c r="P4" s="256">
        <v>10</v>
      </c>
      <c r="Q4" s="252">
        <v>10</v>
      </c>
      <c r="R4" s="253">
        <v>20</v>
      </c>
      <c r="S4" s="254">
        <v>0</v>
      </c>
      <c r="T4" s="255">
        <v>18</v>
      </c>
      <c r="U4" s="255">
        <v>4</v>
      </c>
      <c r="V4" s="255">
        <v>2</v>
      </c>
      <c r="W4" s="255">
        <v>6</v>
      </c>
    </row>
    <row r="5" spans="1:23" x14ac:dyDescent="0.3">
      <c r="A5" s="207" t="s">
        <v>679</v>
      </c>
      <c r="B5" s="258" t="s">
        <v>680</v>
      </c>
      <c r="C5" s="257" t="s">
        <v>678</v>
      </c>
      <c r="D5" s="256">
        <v>800000535</v>
      </c>
      <c r="E5" s="252">
        <v>800000534</v>
      </c>
      <c r="F5" s="253">
        <v>800000536</v>
      </c>
      <c r="G5" s="259">
        <v>0</v>
      </c>
      <c r="H5" s="259"/>
      <c r="I5" s="260">
        <v>800000550</v>
      </c>
      <c r="J5" s="260"/>
      <c r="K5" s="260">
        <v>800000548</v>
      </c>
      <c r="L5" s="260"/>
      <c r="M5" s="260">
        <v>800000549</v>
      </c>
      <c r="N5" s="266"/>
      <c r="O5" s="261">
        <v>30</v>
      </c>
      <c r="P5" s="253">
        <v>10</v>
      </c>
      <c r="Q5" s="256">
        <v>10</v>
      </c>
      <c r="R5" s="252">
        <v>10</v>
      </c>
      <c r="S5" s="253">
        <v>10</v>
      </c>
      <c r="T5" s="259">
        <v>0</v>
      </c>
      <c r="U5" s="260">
        <v>27</v>
      </c>
      <c r="V5" s="260">
        <v>2</v>
      </c>
      <c r="W5" s="260">
        <v>1</v>
      </c>
    </row>
    <row r="6" spans="1:23" x14ac:dyDescent="0.3">
      <c r="A6" s="207" t="s">
        <v>350</v>
      </c>
      <c r="B6" s="258" t="s">
        <v>680</v>
      </c>
      <c r="C6" s="257" t="s">
        <v>678</v>
      </c>
      <c r="D6" s="256">
        <v>800000535</v>
      </c>
      <c r="E6" s="252">
        <v>800000534</v>
      </c>
      <c r="F6" s="253">
        <v>800000536</v>
      </c>
      <c r="G6" s="259">
        <v>0</v>
      </c>
      <c r="H6" s="259"/>
      <c r="I6" s="260">
        <v>800000550</v>
      </c>
      <c r="J6" s="260"/>
      <c r="K6" s="260">
        <v>800000548</v>
      </c>
      <c r="L6" s="260"/>
      <c r="M6" s="260">
        <v>800000549</v>
      </c>
      <c r="N6" s="266"/>
      <c r="O6" s="261">
        <v>30</v>
      </c>
      <c r="P6" s="253">
        <v>10</v>
      </c>
      <c r="Q6" s="256">
        <v>10</v>
      </c>
      <c r="R6" s="252">
        <v>10</v>
      </c>
      <c r="S6" s="253">
        <v>10</v>
      </c>
      <c r="T6" s="259">
        <v>0</v>
      </c>
      <c r="U6" s="260">
        <v>27</v>
      </c>
      <c r="V6" s="260">
        <v>2</v>
      </c>
      <c r="W6" s="260">
        <v>1</v>
      </c>
    </row>
    <row r="7" spans="1:23" x14ac:dyDescent="0.3">
      <c r="A7" s="207" t="s">
        <v>681</v>
      </c>
      <c r="B7" s="262" t="s">
        <v>682</v>
      </c>
      <c r="C7" s="259">
        <v>800000551</v>
      </c>
      <c r="D7" s="254">
        <v>0</v>
      </c>
      <c r="E7" s="254">
        <v>0</v>
      </c>
      <c r="F7" s="254">
        <v>0</v>
      </c>
      <c r="G7" s="255">
        <v>800000546</v>
      </c>
      <c r="H7" s="255"/>
      <c r="I7" s="255">
        <v>800000547</v>
      </c>
      <c r="J7" s="255"/>
      <c r="K7" s="255">
        <v>800000548</v>
      </c>
      <c r="L7" s="255"/>
      <c r="M7" s="255">
        <v>800000549</v>
      </c>
      <c r="N7" s="255"/>
      <c r="O7" s="262">
        <v>30</v>
      </c>
      <c r="P7" s="259">
        <v>40</v>
      </c>
      <c r="Q7" s="254">
        <v>0</v>
      </c>
      <c r="R7" s="254">
        <v>0</v>
      </c>
      <c r="S7" s="254">
        <v>0</v>
      </c>
      <c r="T7" s="255">
        <v>18</v>
      </c>
      <c r="U7" s="255">
        <v>4</v>
      </c>
      <c r="V7" s="255">
        <v>2</v>
      </c>
      <c r="W7" s="255">
        <v>6</v>
      </c>
    </row>
    <row r="8" spans="1:23" x14ac:dyDescent="0.3">
      <c r="A8" s="207" t="s">
        <v>683</v>
      </c>
      <c r="B8" s="263">
        <v>800000543</v>
      </c>
      <c r="C8" s="262" t="s">
        <v>682</v>
      </c>
      <c r="D8" s="257" t="s">
        <v>678</v>
      </c>
      <c r="E8" s="256">
        <v>800000535</v>
      </c>
      <c r="F8" s="259">
        <v>800000551</v>
      </c>
      <c r="G8" s="254">
        <v>0</v>
      </c>
      <c r="H8" s="254"/>
      <c r="I8" s="260">
        <v>800000550</v>
      </c>
      <c r="J8" s="260"/>
      <c r="K8" s="260">
        <v>800000548</v>
      </c>
      <c r="L8" s="260"/>
      <c r="M8" s="260">
        <v>800000549</v>
      </c>
      <c r="N8" s="260"/>
      <c r="O8" s="263">
        <v>30</v>
      </c>
      <c r="P8" s="262">
        <v>10</v>
      </c>
      <c r="Q8" s="253">
        <v>8</v>
      </c>
      <c r="R8" s="256">
        <v>8</v>
      </c>
      <c r="S8" s="259">
        <v>14</v>
      </c>
      <c r="T8" s="254">
        <v>0</v>
      </c>
      <c r="U8" s="260">
        <v>27</v>
      </c>
      <c r="V8" s="260">
        <v>2</v>
      </c>
      <c r="W8" s="260">
        <v>1</v>
      </c>
    </row>
    <row r="9" spans="1:23" x14ac:dyDescent="0.3">
      <c r="A9" s="207" t="s">
        <v>684</v>
      </c>
      <c r="B9" s="262">
        <v>800000544</v>
      </c>
      <c r="C9" s="263">
        <v>800000543</v>
      </c>
      <c r="D9" s="262" t="s">
        <v>682</v>
      </c>
      <c r="E9" s="257" t="s">
        <v>678</v>
      </c>
      <c r="F9" s="264" t="s">
        <v>685</v>
      </c>
      <c r="G9" s="259">
        <v>800000551</v>
      </c>
      <c r="H9" s="259"/>
      <c r="I9" s="255">
        <v>800000550</v>
      </c>
      <c r="J9" s="255"/>
      <c r="K9" s="255">
        <v>800000548</v>
      </c>
      <c r="L9" s="255"/>
      <c r="M9" s="255">
        <v>800000549</v>
      </c>
      <c r="N9" s="255"/>
      <c r="O9" s="262">
        <v>30</v>
      </c>
      <c r="P9" s="263">
        <v>10</v>
      </c>
      <c r="Q9" s="262">
        <v>10</v>
      </c>
      <c r="R9" s="253">
        <v>7</v>
      </c>
      <c r="S9" s="264">
        <v>5</v>
      </c>
      <c r="T9" s="259">
        <v>8</v>
      </c>
      <c r="U9" s="260">
        <v>27</v>
      </c>
      <c r="V9" s="260">
        <v>2</v>
      </c>
      <c r="W9" s="260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작물 업그레이드 가데이터 확률</vt:lpstr>
      <vt:lpstr>씨앗 분해 확률_첫달제외</vt:lpstr>
      <vt:lpstr>작물 업그레이드 확률</vt:lpstr>
      <vt:lpstr>씨앗 분해 확률_첫달</vt:lpstr>
      <vt:lpstr>작물 분해 확률</vt:lpstr>
      <vt:lpstr>작물 변경권 확률</vt:lpstr>
      <vt:lpstr>각 작물 별 씨앗 획득 내용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2017-04-24T07:24:10Z</dcterms:created>
  <dcterms:modified xsi:type="dcterms:W3CDTF">2017-08-25T01:55:24Z</dcterms:modified>
</cp:coreProperties>
</file>